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2" windowWidth="14952" windowHeight="7728" activeTab="0"/>
  </bookViews>
  <sheets>
    <sheet name="表7-4歷年人事費支出" sheetId="1" r:id="rId1"/>
  </sheets>
  <definedNames/>
  <calcPr fullCalcOnLoad="1"/>
</workbook>
</file>

<file path=xl/comments1.xml><?xml version="1.0" encoding="utf-8"?>
<comments xmlns="http://schemas.openxmlformats.org/spreadsheetml/2006/main">
  <authors>
    <author>M56S-S3</author>
    <author>ACC075</author>
  </authors>
  <commentList>
    <comment ref="L42" authorId="0">
      <text>
        <r>
          <rPr>
            <b/>
            <sz val="9"/>
            <rFont val="新細明體"/>
            <family val="1"/>
          </rPr>
          <t>M56S-S3:</t>
        </r>
        <r>
          <rPr>
            <sz val="9"/>
            <rFont val="新細明體"/>
            <family val="1"/>
          </rPr>
          <t xml:space="preserve">
計畫5131-27D+5132-27D+5133-27D</t>
        </r>
      </text>
    </comment>
    <comment ref="E57" authorId="1">
      <text>
        <r>
          <rPr>
            <b/>
            <sz val="9"/>
            <rFont val="Tahoma"/>
            <family val="2"/>
          </rPr>
          <t>106S0401-13,977,888
106S0611-2,455,000
106ST006-2,242,112</t>
        </r>
        <r>
          <rPr>
            <sz val="9"/>
            <rFont val="Tahoma"/>
            <family val="2"/>
          </rPr>
          <t xml:space="preserve">
</t>
        </r>
      </text>
    </comment>
    <comment ref="D57" authorId="1">
      <text>
        <r>
          <rPr>
            <b/>
            <sz val="9"/>
            <rFont val="Tahoma"/>
            <family val="2"/>
          </rPr>
          <t>105B2022-12,149,516</t>
        </r>
        <r>
          <rPr>
            <sz val="9"/>
            <rFont val="Tahoma"/>
            <family val="2"/>
          </rPr>
          <t xml:space="preserve">
106B2011-4,620,000
106B2016-8,575,000</t>
        </r>
      </text>
    </comment>
    <comment ref="H57" authorId="1">
      <text>
        <r>
          <rPr>
            <b/>
            <sz val="9"/>
            <rFont val="Tahoma"/>
            <family val="2"/>
          </rPr>
          <t>51A1-27D-94,907,008
51DY-27D-1,878,332
522y-27D-10,821,100
5131-27D-T</t>
        </r>
        <r>
          <rPr>
            <b/>
            <sz val="9"/>
            <rFont val="細明體"/>
            <family val="3"/>
          </rPr>
          <t>類-29,342,955
5131-27D-M類-30,140,932
5131-27D-E類-241,728</t>
        </r>
      </text>
    </comment>
  </commentList>
</comments>
</file>

<file path=xl/sharedStrings.xml><?xml version="1.0" encoding="utf-8"?>
<sst xmlns="http://schemas.openxmlformats.org/spreadsheetml/2006/main" count="92" uniqueCount="37">
  <si>
    <t>項目</t>
  </si>
  <si>
    <t>合計</t>
  </si>
  <si>
    <r>
      <t xml:space="preserve">    </t>
    </r>
    <r>
      <rPr>
        <sz val="12"/>
        <rFont val="新細明體"/>
        <family val="1"/>
      </rPr>
      <t>教師</t>
    </r>
  </si>
  <si>
    <r>
      <t>2002年</t>
    </r>
  </si>
  <si>
    <r>
      <t>2003年</t>
    </r>
  </si>
  <si>
    <r>
      <t>2004年</t>
    </r>
  </si>
  <si>
    <r>
      <t>2005年</t>
    </r>
  </si>
  <si>
    <r>
      <t>2006年</t>
    </r>
  </si>
  <si>
    <r>
      <t>2008年</t>
    </r>
  </si>
  <si>
    <r>
      <t>2009年</t>
    </r>
  </si>
  <si>
    <r>
      <t>2010年</t>
    </r>
  </si>
  <si>
    <r>
      <t>2011年</t>
    </r>
  </si>
  <si>
    <r>
      <t>2012年</t>
    </r>
  </si>
  <si>
    <t>業務費用</t>
  </si>
  <si>
    <t>總計</t>
  </si>
  <si>
    <r>
      <t>2007年</t>
    </r>
  </si>
  <si>
    <t>年度</t>
  </si>
  <si>
    <r>
      <t xml:space="preserve"> </t>
    </r>
    <r>
      <rPr>
        <sz val="12"/>
        <rFont val="細明體"/>
        <family val="3"/>
      </rPr>
      <t>單位：千元</t>
    </r>
  </si>
  <si>
    <r>
      <t>2001</t>
    </r>
    <r>
      <rPr>
        <sz val="12"/>
        <rFont val="細明體"/>
        <family val="3"/>
      </rPr>
      <t>年</t>
    </r>
  </si>
  <si>
    <t>校本部</t>
  </si>
  <si>
    <t>農林畜牧作業組織</t>
  </si>
  <si>
    <r>
      <t>彈性薪資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頂尖</t>
    </r>
  </si>
  <si>
    <r>
      <t>彈性薪資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科技部</t>
    </r>
  </si>
  <si>
    <t>行政人員</t>
  </si>
  <si>
    <r>
      <t>計畫人員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頂尖</t>
    </r>
  </si>
  <si>
    <t>小計</t>
  </si>
  <si>
    <t>行政人員</t>
  </si>
  <si>
    <t>勞力外包</t>
  </si>
  <si>
    <t>計畫人員</t>
  </si>
  <si>
    <t>用人費用</t>
  </si>
  <si>
    <r>
      <t>2013</t>
    </r>
    <r>
      <rPr>
        <sz val="12"/>
        <rFont val="細明體"/>
        <family val="3"/>
      </rPr>
      <t>年</t>
    </r>
  </si>
  <si>
    <r>
      <t>2014</t>
    </r>
    <r>
      <rPr>
        <sz val="12"/>
        <rFont val="細明體"/>
        <family val="3"/>
      </rPr>
      <t>年</t>
    </r>
  </si>
  <si>
    <r>
      <t>2016</t>
    </r>
    <r>
      <rPr>
        <sz val="12"/>
        <rFont val="細明體"/>
        <family val="3"/>
      </rPr>
      <t xml:space="preserve">年
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預算數</t>
    </r>
    <r>
      <rPr>
        <sz val="12"/>
        <rFont val="Times New Roman"/>
        <family val="1"/>
      </rPr>
      <t>)</t>
    </r>
  </si>
  <si>
    <r>
      <t>2015</t>
    </r>
    <r>
      <rPr>
        <sz val="12"/>
        <rFont val="細明體"/>
        <family val="3"/>
      </rPr>
      <t>年</t>
    </r>
  </si>
  <si>
    <r>
      <t>2017</t>
    </r>
    <r>
      <rPr>
        <sz val="12"/>
        <rFont val="細明體"/>
        <family val="3"/>
      </rPr>
      <t>年</t>
    </r>
  </si>
  <si>
    <r>
      <t>2016</t>
    </r>
    <r>
      <rPr>
        <sz val="12"/>
        <rFont val="細明體"/>
        <family val="3"/>
      </rPr>
      <t>年</t>
    </r>
  </si>
  <si>
    <r>
      <t>表</t>
    </r>
    <r>
      <rPr>
        <b/>
        <sz val="14"/>
        <rFont val="Times New Roman"/>
        <family val="1"/>
      </rPr>
      <t>7-4</t>
    </r>
    <r>
      <rPr>
        <b/>
        <sz val="14"/>
        <rFont val="新細明體"/>
        <family val="1"/>
      </rPr>
      <t>：歷年人事費支出（</t>
    </r>
    <r>
      <rPr>
        <b/>
        <sz val="14"/>
        <rFont val="Times New Roman"/>
        <family val="1"/>
      </rPr>
      <t>2001-2017</t>
    </r>
    <r>
      <rPr>
        <b/>
        <sz val="14"/>
        <rFont val="新細明體"/>
        <family val="1"/>
      </rPr>
      <t>）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</si>
</sst>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);\(#,##0\)"/>
    <numFmt numFmtId="178" formatCode="#,##0_ "/>
    <numFmt numFmtId="179" formatCode="_-* #,##0_-;\-* #,##0_-;_-* &quot;-&quot;??_-;_-@_-"/>
  </numFmts>
  <fonts count="48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新細明體"/>
      <family val="1"/>
    </font>
    <font>
      <b/>
      <sz val="9"/>
      <name val="Tahoma"/>
      <family val="2"/>
    </font>
    <font>
      <sz val="9"/>
      <name val="Tahoma"/>
      <family val="2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20" borderId="0" applyNumberFormat="0" applyBorder="0" applyAlignment="0" applyProtection="0"/>
    <xf numFmtId="9" fontId="0" fillId="0" borderId="0" applyFont="0" applyFill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2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2" applyNumberFormat="0" applyAlignment="0" applyProtection="0"/>
    <xf numFmtId="0" fontId="43" fillId="21" borderId="8" applyNumberFormat="0" applyAlignment="0" applyProtection="0"/>
    <xf numFmtId="0" fontId="44" fillId="30" borderId="9" applyNumberFormat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33" applyFont="1" applyAlignment="1">
      <alignment vertical="center"/>
      <protection/>
    </xf>
    <xf numFmtId="178" fontId="2" fillId="0" borderId="0" xfId="33" applyNumberFormat="1" applyFont="1" applyAlignment="1">
      <alignment vertical="center"/>
      <protection/>
    </xf>
    <xf numFmtId="178" fontId="2" fillId="0" borderId="10" xfId="33" applyNumberFormat="1" applyFont="1" applyBorder="1" applyAlignment="1">
      <alignment vertical="center"/>
      <protection/>
    </xf>
    <xf numFmtId="0" fontId="2" fillId="0" borderId="0" xfId="33" applyFont="1" applyAlignment="1">
      <alignment horizontal="right" vertical="center"/>
      <protection/>
    </xf>
    <xf numFmtId="178" fontId="2" fillId="0" borderId="11" xfId="33" applyNumberFormat="1" applyFont="1" applyBorder="1" applyAlignment="1">
      <alignment vertical="center"/>
      <protection/>
    </xf>
    <xf numFmtId="0" fontId="3" fillId="0" borderId="12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center" vertical="center" shrinkToFit="1"/>
      <protection/>
    </xf>
    <xf numFmtId="0" fontId="3" fillId="0" borderId="13" xfId="33" applyFont="1" applyBorder="1" applyAlignment="1">
      <alignment vertical="center" shrinkToFit="1"/>
      <protection/>
    </xf>
    <xf numFmtId="0" fontId="3" fillId="0" borderId="14" xfId="33" applyFont="1" applyBorder="1" applyAlignment="1">
      <alignment vertical="center" shrinkToFit="1"/>
      <protection/>
    </xf>
    <xf numFmtId="0" fontId="3" fillId="0" borderId="15" xfId="33" applyFont="1" applyBorder="1" applyAlignment="1">
      <alignment vertical="center" shrinkToFit="1"/>
      <protection/>
    </xf>
    <xf numFmtId="0" fontId="3" fillId="0" borderId="16" xfId="33" applyFont="1" applyBorder="1" applyAlignment="1">
      <alignment horizontal="center" vertical="center" shrinkToFit="1"/>
      <protection/>
    </xf>
    <xf numFmtId="0" fontId="2" fillId="0" borderId="17" xfId="33" applyFont="1" applyBorder="1" applyAlignment="1">
      <alignment horizontal="center" vertical="center"/>
      <protection/>
    </xf>
    <xf numFmtId="0" fontId="5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0" fillId="0" borderId="12" xfId="33" applyFont="1" applyBorder="1" applyAlignment="1">
      <alignment horizontal="center" vertical="center"/>
      <protection/>
    </xf>
    <xf numFmtId="178" fontId="2" fillId="0" borderId="18" xfId="33" applyNumberFormat="1" applyFont="1" applyBorder="1" applyAlignment="1">
      <alignment vertical="center"/>
      <protection/>
    </xf>
    <xf numFmtId="178" fontId="2" fillId="0" borderId="19" xfId="33" applyNumberFormat="1" applyFont="1" applyBorder="1" applyAlignment="1">
      <alignment vertical="center"/>
      <protection/>
    </xf>
    <xf numFmtId="178" fontId="2" fillId="0" borderId="20" xfId="33" applyNumberFormat="1" applyFont="1" applyBorder="1" applyAlignment="1">
      <alignment vertical="center"/>
      <protection/>
    </xf>
    <xf numFmtId="178" fontId="2" fillId="0" borderId="21" xfId="33" applyNumberFormat="1" applyFont="1" applyBorder="1" applyAlignment="1">
      <alignment vertical="center"/>
      <protection/>
    </xf>
    <xf numFmtId="0" fontId="3" fillId="32" borderId="15" xfId="33" applyFont="1" applyFill="1" applyBorder="1" applyAlignment="1">
      <alignment vertical="center" shrinkToFit="1"/>
      <protection/>
    </xf>
    <xf numFmtId="178" fontId="2" fillId="32" borderId="22" xfId="33" applyNumberFormat="1" applyFont="1" applyFill="1" applyBorder="1" applyAlignment="1">
      <alignment vertical="center"/>
      <protection/>
    </xf>
    <xf numFmtId="178" fontId="2" fillId="32" borderId="23" xfId="33" applyNumberFormat="1" applyFont="1" applyFill="1" applyBorder="1" applyAlignment="1">
      <alignment vertical="center"/>
      <protection/>
    </xf>
    <xf numFmtId="178" fontId="2" fillId="32" borderId="24" xfId="33" applyNumberFormat="1" applyFont="1" applyFill="1" applyBorder="1" applyAlignment="1">
      <alignment vertical="center"/>
      <protection/>
    </xf>
    <xf numFmtId="0" fontId="3" fillId="32" borderId="12" xfId="33" applyFont="1" applyFill="1" applyBorder="1" applyAlignment="1">
      <alignment horizontal="center" vertical="center"/>
      <protection/>
    </xf>
    <xf numFmtId="178" fontId="2" fillId="32" borderId="11" xfId="33" applyNumberFormat="1" applyFont="1" applyFill="1" applyBorder="1" applyAlignment="1">
      <alignment vertical="center"/>
      <protection/>
    </xf>
    <xf numFmtId="178" fontId="2" fillId="32" borderId="10" xfId="33" applyNumberFormat="1" applyFont="1" applyFill="1" applyBorder="1" applyAlignment="1">
      <alignment vertical="center"/>
      <protection/>
    </xf>
    <xf numFmtId="178" fontId="2" fillId="32" borderId="25" xfId="33" applyNumberFormat="1" applyFont="1" applyFill="1" applyBorder="1" applyAlignment="1">
      <alignment vertical="center"/>
      <protection/>
    </xf>
    <xf numFmtId="178" fontId="2" fillId="32" borderId="26" xfId="33" applyNumberFormat="1" applyFont="1" applyFill="1" applyBorder="1" applyAlignment="1">
      <alignment vertical="center"/>
      <protection/>
    </xf>
    <xf numFmtId="178" fontId="2" fillId="32" borderId="27" xfId="33" applyNumberFormat="1" applyFont="1" applyFill="1" applyBorder="1" applyAlignment="1">
      <alignment vertical="center"/>
      <protection/>
    </xf>
    <xf numFmtId="178" fontId="2" fillId="32" borderId="28" xfId="33" applyNumberFormat="1" applyFont="1" applyFill="1" applyBorder="1" applyAlignment="1">
      <alignment vertical="center"/>
      <protection/>
    </xf>
    <xf numFmtId="0" fontId="3" fillId="32" borderId="12" xfId="33" applyFont="1" applyFill="1" applyBorder="1" applyAlignment="1">
      <alignment horizontal="center" vertical="center" shrinkToFit="1"/>
      <protection/>
    </xf>
    <xf numFmtId="178" fontId="2" fillId="32" borderId="29" xfId="33" applyNumberFormat="1" applyFont="1" applyFill="1" applyBorder="1" applyAlignment="1">
      <alignment vertical="center"/>
      <protection/>
    </xf>
    <xf numFmtId="178" fontId="2" fillId="32" borderId="30" xfId="33" applyNumberFormat="1" applyFont="1" applyFill="1" applyBorder="1" applyAlignment="1">
      <alignment vertical="center"/>
      <protection/>
    </xf>
    <xf numFmtId="178" fontId="4" fillId="32" borderId="31" xfId="33" applyNumberFormat="1" applyFont="1" applyFill="1" applyBorder="1" applyAlignment="1">
      <alignment vertical="center"/>
      <protection/>
    </xf>
    <xf numFmtId="178" fontId="4" fillId="32" borderId="32" xfId="33" applyNumberFormat="1" applyFont="1" applyFill="1" applyBorder="1" applyAlignment="1">
      <alignment vertical="center"/>
      <protection/>
    </xf>
    <xf numFmtId="178" fontId="4" fillId="32" borderId="33" xfId="33" applyNumberFormat="1" applyFont="1" applyFill="1" applyBorder="1" applyAlignment="1">
      <alignment vertical="center"/>
      <protection/>
    </xf>
    <xf numFmtId="178" fontId="4" fillId="32" borderId="12" xfId="33" applyNumberFormat="1" applyFont="1" applyFill="1" applyBorder="1" applyAlignment="1">
      <alignment vertical="center"/>
      <protection/>
    </xf>
    <xf numFmtId="178" fontId="4" fillId="32" borderId="22" xfId="33" applyNumberFormat="1" applyFont="1" applyFill="1" applyBorder="1" applyAlignment="1">
      <alignment vertical="center"/>
      <protection/>
    </xf>
    <xf numFmtId="178" fontId="4" fillId="32" borderId="34" xfId="33" applyNumberFormat="1" applyFont="1" applyFill="1" applyBorder="1" applyAlignment="1">
      <alignment vertical="center"/>
      <protection/>
    </xf>
    <xf numFmtId="178" fontId="4" fillId="32" borderId="23" xfId="33" applyNumberFormat="1" applyFont="1" applyFill="1" applyBorder="1" applyAlignment="1">
      <alignment vertical="center"/>
      <protection/>
    </xf>
    <xf numFmtId="178" fontId="4" fillId="32" borderId="15" xfId="33" applyNumberFormat="1" applyFont="1" applyFill="1" applyBorder="1" applyAlignment="1">
      <alignment vertical="center"/>
      <protection/>
    </xf>
    <xf numFmtId="178" fontId="4" fillId="32" borderId="35" xfId="33" applyNumberFormat="1" applyFont="1" applyFill="1" applyBorder="1" applyAlignment="1">
      <alignment vertical="center"/>
      <protection/>
    </xf>
    <xf numFmtId="178" fontId="4" fillId="32" borderId="36" xfId="33" applyNumberFormat="1" applyFont="1" applyFill="1" applyBorder="1" applyAlignment="1">
      <alignment vertical="center"/>
      <protection/>
    </xf>
    <xf numFmtId="178" fontId="4" fillId="32" borderId="37" xfId="33" applyNumberFormat="1" applyFont="1" applyFill="1" applyBorder="1" applyAlignment="1">
      <alignment vertical="center"/>
      <protection/>
    </xf>
    <xf numFmtId="178" fontId="2" fillId="0" borderId="11" xfId="33" applyNumberFormat="1" applyFont="1" applyFill="1" applyBorder="1" applyAlignment="1">
      <alignment vertical="center"/>
      <protection/>
    </xf>
    <xf numFmtId="178" fontId="7" fillId="32" borderId="24" xfId="33" applyNumberFormat="1" applyFont="1" applyFill="1" applyBorder="1" applyAlignment="1">
      <alignment vertical="center"/>
      <protection/>
    </xf>
    <xf numFmtId="178" fontId="8" fillId="32" borderId="26" xfId="33" applyNumberFormat="1" applyFont="1" applyFill="1" applyBorder="1" applyAlignment="1">
      <alignment vertical="center"/>
      <protection/>
    </xf>
    <xf numFmtId="178" fontId="8" fillId="32" borderId="10" xfId="33" applyNumberFormat="1" applyFont="1" applyFill="1" applyBorder="1" applyAlignment="1">
      <alignment vertical="center"/>
      <protection/>
    </xf>
    <xf numFmtId="178" fontId="8" fillId="32" borderId="12" xfId="33" applyNumberFormat="1" applyFont="1" applyFill="1" applyBorder="1" applyAlignment="1">
      <alignment vertical="center"/>
      <protection/>
    </xf>
    <xf numFmtId="178" fontId="7" fillId="32" borderId="32" xfId="33" applyNumberFormat="1" applyFont="1" applyFill="1" applyBorder="1" applyAlignment="1">
      <alignment vertical="center"/>
      <protection/>
    </xf>
    <xf numFmtId="178" fontId="8" fillId="32" borderId="11" xfId="33" applyNumberFormat="1" applyFont="1" applyFill="1" applyBorder="1" applyAlignment="1">
      <alignment vertical="center"/>
      <protection/>
    </xf>
    <xf numFmtId="178" fontId="8" fillId="32" borderId="25" xfId="33" applyNumberFormat="1" applyFont="1" applyFill="1" applyBorder="1" applyAlignment="1">
      <alignment vertical="center"/>
      <protection/>
    </xf>
    <xf numFmtId="178" fontId="7" fillId="32" borderId="12" xfId="33" applyNumberFormat="1" applyFont="1" applyFill="1" applyBorder="1" applyAlignment="1">
      <alignment vertical="center"/>
      <protection/>
    </xf>
    <xf numFmtId="0" fontId="6" fillId="0" borderId="0" xfId="33" applyFont="1" applyAlignment="1">
      <alignment horizontal="center" vertical="center"/>
      <protection/>
    </xf>
    <xf numFmtId="0" fontId="5" fillId="0" borderId="0" xfId="33" applyFont="1" applyAlignment="1">
      <alignment horizontal="center" vertical="center"/>
      <protection/>
    </xf>
    <xf numFmtId="0" fontId="2" fillId="0" borderId="18" xfId="33" applyFont="1" applyBorder="1" applyAlignment="1">
      <alignment horizontal="center" vertical="center" wrapText="1"/>
      <protection/>
    </xf>
    <xf numFmtId="0" fontId="2" fillId="0" borderId="20" xfId="33" applyFont="1" applyBorder="1" applyAlignment="1">
      <alignment horizontal="center" vertical="center"/>
      <protection/>
    </xf>
    <xf numFmtId="0" fontId="2" fillId="0" borderId="36" xfId="33" applyFont="1" applyBorder="1" applyAlignment="1">
      <alignment horizontal="center" vertical="center"/>
      <protection/>
    </xf>
    <xf numFmtId="0" fontId="2" fillId="0" borderId="18" xfId="33" applyFont="1" applyBorder="1" applyAlignment="1">
      <alignment horizontal="center" vertical="center"/>
      <protection/>
    </xf>
    <xf numFmtId="0" fontId="3" fillId="0" borderId="19" xfId="33" applyFont="1" applyBorder="1" applyAlignment="1">
      <alignment horizontal="center" vertical="center"/>
      <protection/>
    </xf>
    <xf numFmtId="0" fontId="2" fillId="0" borderId="11" xfId="33" applyFont="1" applyBorder="1" applyAlignment="1">
      <alignment horizontal="center" vertical="center"/>
      <protection/>
    </xf>
    <xf numFmtId="0" fontId="3" fillId="0" borderId="18" xfId="33" applyFont="1" applyBorder="1" applyAlignment="1">
      <alignment horizontal="center" vertical="center"/>
      <protection/>
    </xf>
    <xf numFmtId="0" fontId="3" fillId="0" borderId="11" xfId="33" applyFont="1" applyBorder="1" applyAlignment="1">
      <alignment horizontal="center" vertical="center"/>
      <protection/>
    </xf>
    <xf numFmtId="176" fontId="3" fillId="0" borderId="18" xfId="33" applyNumberFormat="1" applyFont="1" applyBorder="1" applyAlignment="1">
      <alignment horizontal="center" vertical="center"/>
      <protection/>
    </xf>
    <xf numFmtId="176" fontId="2" fillId="0" borderId="17" xfId="33" applyNumberFormat="1" applyFont="1" applyBorder="1" applyAlignment="1">
      <alignment horizontal="center" vertical="center"/>
      <protection/>
    </xf>
    <xf numFmtId="176" fontId="3" fillId="0" borderId="13" xfId="33" applyNumberFormat="1" applyFont="1" applyBorder="1" applyAlignment="1">
      <alignment horizontal="center" vertical="center"/>
      <protection/>
    </xf>
    <xf numFmtId="176" fontId="2" fillId="0" borderId="38" xfId="33" applyNumberFormat="1" applyFont="1" applyBorder="1" applyAlignment="1">
      <alignment horizontal="center" vertical="center"/>
      <protection/>
    </xf>
    <xf numFmtId="0" fontId="3" fillId="32" borderId="29" xfId="33" applyFont="1" applyFill="1" applyBorder="1" applyAlignment="1">
      <alignment horizontal="center" vertical="center" shrinkToFit="1"/>
      <protection/>
    </xf>
    <xf numFmtId="0" fontId="2" fillId="32" borderId="39" xfId="33" applyFont="1" applyFill="1" applyBorder="1" applyAlignment="1">
      <alignment horizontal="center" vertical="center" shrinkToFi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ĦĦĦĦĦĦĦĦĦĦĦĦĦĦĦĦĲĲľŐŐŐŐŐŐŐŐŢŢŢŢŢŢŢŢŢŢŢŢŢŢŢŢŢŢŢŢŢŢƀƀƀƀƌƌƠƠƲƲƲƶƶǆǆǆǖǖǖǖǮǮǮǮǮǮǮǮǮǮȆȆȦȦȾȾɜɜɜɜɜɜɜɜɜɜɜɜɜɜɜɜɜɜɜɜɜɜɜɜɜɜɜɨɨɨɨɴɴɴɴɴɴʂʂʜʜʜʜʜʜʜʲʲʲʲʲʲʲʲʲʲʲʲʲʲʲʲʲʲʲʲˈˈˈˈˈˈˈˈˈˈˈˈˈˈˈˈˈˈˈˈ˞˞˾˾˾˾˾˾˾˾˾˾̠̺̺͈͈͈͈̔͞͞͞͞͞͞͞͞͞͞ͼͼͼͼͼͼΚΚδδϒϒϨϨϨϨϨϨϨϨϾϾϾϾϾϾϾϾЊЊККККјќѬѬѬѬҀҀҀҀҀҀҀҀҀҀҀ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9"/>
  <sheetViews>
    <sheetView tabSelected="1" zoomScalePageLayoutView="0" workbookViewId="0" topLeftCell="A1">
      <pane xSplit="2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54" sqref="Q54"/>
    </sheetView>
  </sheetViews>
  <sheetFormatPr defaultColWidth="9.00390625" defaultRowHeight="16.5"/>
  <cols>
    <col min="1" max="1" width="10.50390625" style="1" customWidth="1"/>
    <col min="2" max="2" width="13.875" style="1" customWidth="1"/>
    <col min="3" max="15" width="13.375" style="1" customWidth="1"/>
    <col min="16" max="16384" width="9.00390625" style="1" customWidth="1"/>
  </cols>
  <sheetData>
    <row r="1" spans="1:25" s="14" customFormat="1" ht="20.25" customHeight="1">
      <c r="A1" s="54" t="s">
        <v>36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ht="15.75"/>
    <row r="3" ht="17.25" thickBot="1">
      <c r="O3" s="4" t="s">
        <v>17</v>
      </c>
    </row>
    <row r="4" spans="1:15" ht="25.5" customHeight="1">
      <c r="A4" s="64" t="s">
        <v>16</v>
      </c>
      <c r="B4" s="66" t="s">
        <v>0</v>
      </c>
      <c r="C4" s="62" t="s">
        <v>29</v>
      </c>
      <c r="D4" s="61"/>
      <c r="E4" s="61"/>
      <c r="F4" s="61"/>
      <c r="G4" s="61"/>
      <c r="H4" s="63" t="s">
        <v>13</v>
      </c>
      <c r="I4" s="61"/>
      <c r="J4" s="61"/>
      <c r="K4" s="68" t="s">
        <v>1</v>
      </c>
      <c r="L4" s="60" t="s">
        <v>13</v>
      </c>
      <c r="M4" s="61"/>
      <c r="N4" s="61"/>
      <c r="O4" s="68" t="s">
        <v>14</v>
      </c>
    </row>
    <row r="5" spans="1:15" ht="25.5" customHeight="1" thickBot="1">
      <c r="A5" s="65"/>
      <c r="B5" s="67"/>
      <c r="C5" s="12" t="s">
        <v>2</v>
      </c>
      <c r="D5" s="7" t="s">
        <v>22</v>
      </c>
      <c r="E5" s="7" t="s">
        <v>21</v>
      </c>
      <c r="F5" s="7" t="s">
        <v>23</v>
      </c>
      <c r="G5" s="24" t="s">
        <v>25</v>
      </c>
      <c r="H5" s="15" t="s">
        <v>26</v>
      </c>
      <c r="I5" s="6" t="s">
        <v>27</v>
      </c>
      <c r="J5" s="24" t="s">
        <v>25</v>
      </c>
      <c r="K5" s="69"/>
      <c r="L5" s="11" t="s">
        <v>28</v>
      </c>
      <c r="M5" s="7" t="s">
        <v>24</v>
      </c>
      <c r="N5" s="31" t="s">
        <v>25</v>
      </c>
      <c r="O5" s="69"/>
    </row>
    <row r="6" spans="1:16" ht="20.25" customHeight="1">
      <c r="A6" s="59" t="s">
        <v>18</v>
      </c>
      <c r="B6" s="8" t="s">
        <v>19</v>
      </c>
      <c r="C6" s="16">
        <v>1297768</v>
      </c>
      <c r="D6" s="5"/>
      <c r="E6" s="5"/>
      <c r="F6" s="5">
        <v>112591</v>
      </c>
      <c r="G6" s="25">
        <f>SUM(C6:F6)</f>
        <v>1410359</v>
      </c>
      <c r="H6" s="5">
        <f>3961-I6</f>
        <v>2941</v>
      </c>
      <c r="I6" s="45">
        <v>1020</v>
      </c>
      <c r="J6" s="25">
        <f>SUM(H6:I6)</f>
        <v>3961</v>
      </c>
      <c r="K6" s="29">
        <f>G6+J6</f>
        <v>1414320</v>
      </c>
      <c r="L6" s="17">
        <v>254169</v>
      </c>
      <c r="M6" s="5"/>
      <c r="N6" s="25">
        <f>SUM(L6:M6)</f>
        <v>254169</v>
      </c>
      <c r="O6" s="32">
        <f>K6+N6</f>
        <v>1668489</v>
      </c>
      <c r="P6" s="2"/>
    </row>
    <row r="7" spans="1:16" ht="20.25" customHeight="1">
      <c r="A7" s="57"/>
      <c r="B7" s="9" t="s">
        <v>20</v>
      </c>
      <c r="C7" s="18"/>
      <c r="D7" s="3"/>
      <c r="E7" s="3"/>
      <c r="F7" s="3">
        <v>41554</v>
      </c>
      <c r="G7" s="26">
        <f aca="true" t="shared" si="0" ref="G7:G41">SUM(C7:F7)</f>
        <v>41554</v>
      </c>
      <c r="H7" s="3">
        <v>5100</v>
      </c>
      <c r="I7" s="3"/>
      <c r="J7" s="26">
        <f>SUM(H7:I7)</f>
        <v>5100</v>
      </c>
      <c r="K7" s="30">
        <f>G7+J7</f>
        <v>46654</v>
      </c>
      <c r="L7" s="19">
        <v>2235</v>
      </c>
      <c r="M7" s="3"/>
      <c r="N7" s="26">
        <f>SUM(L7:M7)</f>
        <v>2235</v>
      </c>
      <c r="O7" s="30">
        <f aca="true" t="shared" si="1" ref="O7:O41">K7+N7</f>
        <v>48889</v>
      </c>
      <c r="P7" s="2"/>
    </row>
    <row r="8" spans="1:16" ht="20.25" customHeight="1" thickBot="1">
      <c r="A8" s="58"/>
      <c r="B8" s="20" t="s">
        <v>1</v>
      </c>
      <c r="C8" s="34">
        <f>SUM(C6:C7)</f>
        <v>1297768</v>
      </c>
      <c r="D8" s="35">
        <f>SUM(D6:D7)</f>
        <v>0</v>
      </c>
      <c r="E8" s="35">
        <f>SUM(E6:E7)</f>
        <v>0</v>
      </c>
      <c r="F8" s="35">
        <f>SUM(F6:F7)</f>
        <v>154145</v>
      </c>
      <c r="G8" s="36">
        <f t="shared" si="0"/>
        <v>1451913</v>
      </c>
      <c r="H8" s="35">
        <f>SUM(H6:H7)</f>
        <v>8041</v>
      </c>
      <c r="I8" s="35">
        <f>SUM(I6:I7)</f>
        <v>1020</v>
      </c>
      <c r="J8" s="37">
        <f aca="true" t="shared" si="2" ref="J8:J41">SUM(H8:I8)</f>
        <v>9061</v>
      </c>
      <c r="K8" s="38">
        <f aca="true" t="shared" si="3" ref="K8:K41">G8+J8</f>
        <v>1460974</v>
      </c>
      <c r="L8" s="39">
        <f>SUM(L6:L7)</f>
        <v>256404</v>
      </c>
      <c r="M8" s="39">
        <f>SUM(M6:M7)</f>
        <v>0</v>
      </c>
      <c r="N8" s="37">
        <f aca="true" t="shared" si="4" ref="N8:N41">SUM(L8:M8)</f>
        <v>256404</v>
      </c>
      <c r="O8" s="40">
        <f t="shared" si="1"/>
        <v>1717378</v>
      </c>
      <c r="P8" s="2"/>
    </row>
    <row r="9" spans="1:16" ht="20.25" customHeight="1">
      <c r="A9" s="59" t="s">
        <v>3</v>
      </c>
      <c r="B9" s="8" t="s">
        <v>19</v>
      </c>
      <c r="C9" s="16">
        <v>1301544</v>
      </c>
      <c r="D9" s="5"/>
      <c r="E9" s="5"/>
      <c r="F9" s="5">
        <v>139312</v>
      </c>
      <c r="G9" s="25">
        <f t="shared" si="0"/>
        <v>1440856</v>
      </c>
      <c r="H9" s="5">
        <v>4135</v>
      </c>
      <c r="I9" s="5">
        <v>2151</v>
      </c>
      <c r="J9" s="25">
        <f t="shared" si="2"/>
        <v>6286</v>
      </c>
      <c r="K9" s="29">
        <f t="shared" si="3"/>
        <v>1447142</v>
      </c>
      <c r="L9" s="17">
        <v>319275</v>
      </c>
      <c r="M9" s="5"/>
      <c r="N9" s="25">
        <f t="shared" si="4"/>
        <v>319275</v>
      </c>
      <c r="O9" s="32">
        <f t="shared" si="1"/>
        <v>1766417</v>
      </c>
      <c r="P9" s="2"/>
    </row>
    <row r="10" spans="1:16" ht="20.25" customHeight="1">
      <c r="A10" s="57"/>
      <c r="B10" s="9" t="s">
        <v>20</v>
      </c>
      <c r="C10" s="18"/>
      <c r="D10" s="3"/>
      <c r="E10" s="3"/>
      <c r="F10" s="3">
        <v>43210</v>
      </c>
      <c r="G10" s="27">
        <f t="shared" si="0"/>
        <v>43210</v>
      </c>
      <c r="H10" s="3">
        <v>8772</v>
      </c>
      <c r="I10" s="3"/>
      <c r="J10" s="26">
        <f t="shared" si="2"/>
        <v>8772</v>
      </c>
      <c r="K10" s="30">
        <f t="shared" si="3"/>
        <v>51982</v>
      </c>
      <c r="L10" s="19">
        <v>5848</v>
      </c>
      <c r="M10" s="3"/>
      <c r="N10" s="26">
        <f t="shared" si="4"/>
        <v>5848</v>
      </c>
      <c r="O10" s="30">
        <f t="shared" si="1"/>
        <v>57830</v>
      </c>
      <c r="P10" s="2"/>
    </row>
    <row r="11" spans="1:16" ht="20.25" customHeight="1" thickBot="1">
      <c r="A11" s="58"/>
      <c r="B11" s="20" t="s">
        <v>1</v>
      </c>
      <c r="C11" s="34">
        <f>SUM(C9:C10)</f>
        <v>1301544</v>
      </c>
      <c r="D11" s="41">
        <f>SUM(D9:D10)</f>
        <v>0</v>
      </c>
      <c r="E11" s="41">
        <f>SUM(E9:E10)</f>
        <v>0</v>
      </c>
      <c r="F11" s="35">
        <f>SUM(F9:F10)</f>
        <v>182522</v>
      </c>
      <c r="G11" s="35">
        <f t="shared" si="0"/>
        <v>1484066</v>
      </c>
      <c r="H11" s="35">
        <f>SUM(H9:H10)</f>
        <v>12907</v>
      </c>
      <c r="I11" s="35">
        <f>SUM(I9:I10)</f>
        <v>2151</v>
      </c>
      <c r="J11" s="37">
        <f t="shared" si="2"/>
        <v>15058</v>
      </c>
      <c r="K11" s="42">
        <f t="shared" si="3"/>
        <v>1499124</v>
      </c>
      <c r="L11" s="39">
        <f>SUM(L9:L10)</f>
        <v>325123</v>
      </c>
      <c r="M11" s="39">
        <f>SUM(M9:M10)</f>
        <v>0</v>
      </c>
      <c r="N11" s="35">
        <f t="shared" si="4"/>
        <v>325123</v>
      </c>
      <c r="O11" s="40">
        <f t="shared" si="1"/>
        <v>1824247</v>
      </c>
      <c r="P11" s="2"/>
    </row>
    <row r="12" spans="1:16" ht="20.25" customHeight="1">
      <c r="A12" s="59" t="s">
        <v>4</v>
      </c>
      <c r="B12" s="8" t="s">
        <v>19</v>
      </c>
      <c r="C12" s="16">
        <v>1361941</v>
      </c>
      <c r="D12" s="5"/>
      <c r="E12" s="5"/>
      <c r="F12" s="5">
        <v>154348</v>
      </c>
      <c r="G12" s="25">
        <f t="shared" si="0"/>
        <v>1516289</v>
      </c>
      <c r="H12" s="5">
        <v>6362</v>
      </c>
      <c r="I12" s="5">
        <v>4700</v>
      </c>
      <c r="J12" s="25">
        <f t="shared" si="2"/>
        <v>11062</v>
      </c>
      <c r="K12" s="22">
        <f t="shared" si="3"/>
        <v>1527351</v>
      </c>
      <c r="L12" s="17">
        <v>339822</v>
      </c>
      <c r="M12" s="5"/>
      <c r="N12" s="23">
        <f t="shared" si="4"/>
        <v>339822</v>
      </c>
      <c r="O12" s="29">
        <f t="shared" si="1"/>
        <v>1867173</v>
      </c>
      <c r="P12" s="2"/>
    </row>
    <row r="13" spans="1:16" ht="20.25" customHeight="1">
      <c r="A13" s="57"/>
      <c r="B13" s="9" t="s">
        <v>20</v>
      </c>
      <c r="C13" s="18"/>
      <c r="D13" s="3"/>
      <c r="E13" s="3"/>
      <c r="F13" s="3">
        <v>38299</v>
      </c>
      <c r="G13" s="27">
        <f t="shared" si="0"/>
        <v>38299</v>
      </c>
      <c r="H13" s="3">
        <v>8504</v>
      </c>
      <c r="I13" s="3"/>
      <c r="J13" s="26">
        <f t="shared" si="2"/>
        <v>8504</v>
      </c>
      <c r="K13" s="30">
        <f t="shared" si="3"/>
        <v>46803</v>
      </c>
      <c r="L13" s="19">
        <v>8105</v>
      </c>
      <c r="M13" s="3"/>
      <c r="N13" s="26">
        <f t="shared" si="4"/>
        <v>8105</v>
      </c>
      <c r="O13" s="33">
        <f t="shared" si="1"/>
        <v>54908</v>
      </c>
      <c r="P13" s="2"/>
    </row>
    <row r="14" spans="1:16" ht="20.25" customHeight="1" thickBot="1">
      <c r="A14" s="58"/>
      <c r="B14" s="10" t="s">
        <v>1</v>
      </c>
      <c r="C14" s="43">
        <f>SUM(C12:C13)</f>
        <v>1361941</v>
      </c>
      <c r="D14" s="35">
        <f>SUM(D12:D13)</f>
        <v>0</v>
      </c>
      <c r="E14" s="35">
        <f>SUM(E12:E13)</f>
        <v>0</v>
      </c>
      <c r="F14" s="35">
        <f>SUM(F12:F13)</f>
        <v>192647</v>
      </c>
      <c r="G14" s="35">
        <f t="shared" si="0"/>
        <v>1554588</v>
      </c>
      <c r="H14" s="35">
        <f>SUM(H12:H13)</f>
        <v>14866</v>
      </c>
      <c r="I14" s="35">
        <f>SUM(I12:I13)</f>
        <v>4700</v>
      </c>
      <c r="J14" s="35">
        <f t="shared" si="2"/>
        <v>19566</v>
      </c>
      <c r="K14" s="38">
        <f t="shared" si="3"/>
        <v>1574154</v>
      </c>
      <c r="L14" s="39">
        <f>SUM(L12:L13)</f>
        <v>347927</v>
      </c>
      <c r="M14" s="39">
        <f>SUM(M12:M13)</f>
        <v>0</v>
      </c>
      <c r="N14" s="35">
        <f t="shared" si="4"/>
        <v>347927</v>
      </c>
      <c r="O14" s="42">
        <f t="shared" si="1"/>
        <v>1922081</v>
      </c>
      <c r="P14" s="2"/>
    </row>
    <row r="15" spans="1:16" ht="20.25" customHeight="1">
      <c r="A15" s="59" t="s">
        <v>5</v>
      </c>
      <c r="B15" s="8" t="s">
        <v>19</v>
      </c>
      <c r="C15" s="16">
        <v>1156551</v>
      </c>
      <c r="D15" s="5"/>
      <c r="E15" s="5"/>
      <c r="F15" s="5">
        <v>353071</v>
      </c>
      <c r="G15" s="25">
        <f t="shared" si="0"/>
        <v>1509622</v>
      </c>
      <c r="H15" s="5">
        <v>22232</v>
      </c>
      <c r="I15" s="5">
        <v>6057</v>
      </c>
      <c r="J15" s="23">
        <f t="shared" si="2"/>
        <v>28289</v>
      </c>
      <c r="K15" s="29">
        <f t="shared" si="3"/>
        <v>1537911</v>
      </c>
      <c r="L15" s="17">
        <v>403053</v>
      </c>
      <c r="M15" s="5"/>
      <c r="N15" s="23">
        <f t="shared" si="4"/>
        <v>403053</v>
      </c>
      <c r="O15" s="29">
        <f t="shared" si="1"/>
        <v>1940964</v>
      </c>
      <c r="P15" s="2"/>
    </row>
    <row r="16" spans="1:16" ht="20.25" customHeight="1">
      <c r="A16" s="57"/>
      <c r="B16" s="9" t="s">
        <v>20</v>
      </c>
      <c r="C16" s="18"/>
      <c r="D16" s="3"/>
      <c r="E16" s="3"/>
      <c r="F16" s="3">
        <v>39967</v>
      </c>
      <c r="G16" s="27">
        <f t="shared" si="0"/>
        <v>39967</v>
      </c>
      <c r="H16" s="3">
        <v>6321</v>
      </c>
      <c r="I16" s="3"/>
      <c r="J16" s="26">
        <f t="shared" si="2"/>
        <v>6321</v>
      </c>
      <c r="K16" s="30">
        <f t="shared" si="3"/>
        <v>46288</v>
      </c>
      <c r="L16" s="19">
        <v>6324</v>
      </c>
      <c r="M16" s="3"/>
      <c r="N16" s="26">
        <f t="shared" si="4"/>
        <v>6324</v>
      </c>
      <c r="O16" s="33">
        <f t="shared" si="1"/>
        <v>52612</v>
      </c>
      <c r="P16" s="2"/>
    </row>
    <row r="17" spans="1:16" ht="20.25" customHeight="1" thickBot="1">
      <c r="A17" s="58"/>
      <c r="B17" s="20" t="s">
        <v>1</v>
      </c>
      <c r="C17" s="43">
        <f>SUM(C15:C16)</f>
        <v>1156551</v>
      </c>
      <c r="D17" s="35">
        <f>SUM(D15:D16)</f>
        <v>0</v>
      </c>
      <c r="E17" s="35">
        <f>SUM(E15:E16)</f>
        <v>0</v>
      </c>
      <c r="F17" s="35">
        <f>SUM(F15:F16)</f>
        <v>393038</v>
      </c>
      <c r="G17" s="35">
        <f t="shared" si="0"/>
        <v>1549589</v>
      </c>
      <c r="H17" s="35">
        <f>SUM(H15:H16)</f>
        <v>28553</v>
      </c>
      <c r="I17" s="35">
        <f>SUM(I15:I16)</f>
        <v>6057</v>
      </c>
      <c r="J17" s="37">
        <f t="shared" si="2"/>
        <v>34610</v>
      </c>
      <c r="K17" s="38">
        <f t="shared" si="3"/>
        <v>1584199</v>
      </c>
      <c r="L17" s="39">
        <f>SUM(L15:L16)</f>
        <v>409377</v>
      </c>
      <c r="M17" s="39">
        <f>SUM(M15:M16)</f>
        <v>0</v>
      </c>
      <c r="N17" s="35">
        <f t="shared" si="4"/>
        <v>409377</v>
      </c>
      <c r="O17" s="42">
        <f t="shared" si="1"/>
        <v>1993576</v>
      </c>
      <c r="P17" s="2"/>
    </row>
    <row r="18" spans="1:16" ht="20.25" customHeight="1">
      <c r="A18" s="59" t="s">
        <v>6</v>
      </c>
      <c r="B18" s="8" t="s">
        <v>19</v>
      </c>
      <c r="C18" s="16">
        <v>1299341</v>
      </c>
      <c r="D18" s="5"/>
      <c r="E18" s="5"/>
      <c r="F18" s="5">
        <v>294657</v>
      </c>
      <c r="G18" s="28">
        <f t="shared" si="0"/>
        <v>1593998</v>
      </c>
      <c r="H18" s="5">
        <v>31272</v>
      </c>
      <c r="I18" s="5">
        <v>7604</v>
      </c>
      <c r="J18" s="25">
        <f t="shared" si="2"/>
        <v>38876</v>
      </c>
      <c r="K18" s="29">
        <f t="shared" si="3"/>
        <v>1632874</v>
      </c>
      <c r="L18" s="17">
        <v>391185</v>
      </c>
      <c r="M18" s="5"/>
      <c r="N18" s="23">
        <f t="shared" si="4"/>
        <v>391185</v>
      </c>
      <c r="O18" s="29">
        <f t="shared" si="1"/>
        <v>2024059</v>
      </c>
      <c r="P18" s="2"/>
    </row>
    <row r="19" spans="1:16" ht="20.25" customHeight="1">
      <c r="A19" s="57"/>
      <c r="B19" s="9" t="s">
        <v>20</v>
      </c>
      <c r="C19" s="18"/>
      <c r="D19" s="3"/>
      <c r="E19" s="3"/>
      <c r="F19" s="3">
        <v>43193</v>
      </c>
      <c r="G19" s="26">
        <f t="shared" si="0"/>
        <v>43193</v>
      </c>
      <c r="H19" s="3">
        <v>7635</v>
      </c>
      <c r="I19" s="3">
        <v>1051</v>
      </c>
      <c r="J19" s="26">
        <f t="shared" si="2"/>
        <v>8686</v>
      </c>
      <c r="K19" s="30">
        <f t="shared" si="3"/>
        <v>51879</v>
      </c>
      <c r="L19" s="19">
        <v>8860</v>
      </c>
      <c r="M19" s="3"/>
      <c r="N19" s="26">
        <f t="shared" si="4"/>
        <v>8860</v>
      </c>
      <c r="O19" s="33">
        <f t="shared" si="1"/>
        <v>60739</v>
      </c>
      <c r="P19" s="2"/>
    </row>
    <row r="20" spans="1:16" ht="20.25" customHeight="1" thickBot="1">
      <c r="A20" s="58"/>
      <c r="B20" s="20" t="s">
        <v>1</v>
      </c>
      <c r="C20" s="34">
        <f>SUM(C18:C19)</f>
        <v>1299341</v>
      </c>
      <c r="D20" s="35">
        <f>SUM(D18:D19)</f>
        <v>0</v>
      </c>
      <c r="E20" s="44">
        <f>SUM(E18:E19)</f>
        <v>0</v>
      </c>
      <c r="F20" s="35">
        <f>SUM(F18:F19)</f>
        <v>337850</v>
      </c>
      <c r="G20" s="46">
        <f t="shared" si="0"/>
        <v>1637191</v>
      </c>
      <c r="H20" s="35">
        <f>SUM(H18:H19)</f>
        <v>38907</v>
      </c>
      <c r="I20" s="35">
        <f>SUM(I18:I19)</f>
        <v>8655</v>
      </c>
      <c r="J20" s="35">
        <f t="shared" si="2"/>
        <v>47562</v>
      </c>
      <c r="K20" s="38">
        <f t="shared" si="3"/>
        <v>1684753</v>
      </c>
      <c r="L20" s="39">
        <f>SUM(L18:L19)</f>
        <v>400045</v>
      </c>
      <c r="M20" s="39">
        <f>SUM(M18:M19)</f>
        <v>0</v>
      </c>
      <c r="N20" s="37">
        <f t="shared" si="4"/>
        <v>400045</v>
      </c>
      <c r="O20" s="42">
        <f t="shared" si="1"/>
        <v>2084798</v>
      </c>
      <c r="P20" s="2"/>
    </row>
    <row r="21" spans="1:16" ht="20.25" customHeight="1">
      <c r="A21" s="59" t="s">
        <v>7</v>
      </c>
      <c r="B21" s="8" t="s">
        <v>19</v>
      </c>
      <c r="C21" s="16">
        <v>1361626</v>
      </c>
      <c r="D21" s="5"/>
      <c r="E21" s="5"/>
      <c r="F21" s="5">
        <v>292775</v>
      </c>
      <c r="G21" s="47">
        <f t="shared" si="0"/>
        <v>1654401</v>
      </c>
      <c r="H21" s="5">
        <v>36054</v>
      </c>
      <c r="I21" s="5">
        <v>7380</v>
      </c>
      <c r="J21" s="23">
        <f t="shared" si="2"/>
        <v>43434</v>
      </c>
      <c r="K21" s="29">
        <f t="shared" si="3"/>
        <v>1697835</v>
      </c>
      <c r="L21" s="17">
        <v>360228</v>
      </c>
      <c r="M21" s="5">
        <v>33047</v>
      </c>
      <c r="N21" s="25">
        <f t="shared" si="4"/>
        <v>393275</v>
      </c>
      <c r="O21" s="32">
        <f t="shared" si="1"/>
        <v>2091110</v>
      </c>
      <c r="P21" s="2"/>
    </row>
    <row r="22" spans="1:16" ht="20.25" customHeight="1">
      <c r="A22" s="57"/>
      <c r="B22" s="9" t="s">
        <v>20</v>
      </c>
      <c r="C22" s="18"/>
      <c r="D22" s="3"/>
      <c r="E22" s="3"/>
      <c r="F22" s="3">
        <v>39978</v>
      </c>
      <c r="G22" s="48">
        <f t="shared" si="0"/>
        <v>39978</v>
      </c>
      <c r="H22" s="3">
        <v>8826</v>
      </c>
      <c r="I22" s="3">
        <v>1062</v>
      </c>
      <c r="J22" s="26">
        <f t="shared" si="2"/>
        <v>9888</v>
      </c>
      <c r="K22" s="30">
        <f t="shared" si="3"/>
        <v>49866</v>
      </c>
      <c r="L22" s="19">
        <v>13928</v>
      </c>
      <c r="M22" s="3"/>
      <c r="N22" s="26">
        <f t="shared" si="4"/>
        <v>13928</v>
      </c>
      <c r="O22" s="30">
        <f t="shared" si="1"/>
        <v>63794</v>
      </c>
      <c r="P22" s="2"/>
    </row>
    <row r="23" spans="1:16" ht="20.25" customHeight="1" thickBot="1">
      <c r="A23" s="58"/>
      <c r="B23" s="20" t="s">
        <v>1</v>
      </c>
      <c r="C23" s="43">
        <f>SUM(C21:C22)</f>
        <v>1361626</v>
      </c>
      <c r="D23" s="35">
        <f>SUM(D21:D22)</f>
        <v>0</v>
      </c>
      <c r="E23" s="35">
        <f>SUM(E21:E22)</f>
        <v>0</v>
      </c>
      <c r="F23" s="35">
        <f>SUM(F21:F22)</f>
        <v>332753</v>
      </c>
      <c r="G23" s="46">
        <f t="shared" si="0"/>
        <v>1694379</v>
      </c>
      <c r="H23" s="35">
        <f>SUM(H21:H22)</f>
        <v>44880</v>
      </c>
      <c r="I23" s="35">
        <f>SUM(I21:I22)</f>
        <v>8442</v>
      </c>
      <c r="J23" s="37">
        <f t="shared" si="2"/>
        <v>53322</v>
      </c>
      <c r="K23" s="38">
        <f t="shared" si="3"/>
        <v>1747701</v>
      </c>
      <c r="L23" s="39">
        <f>SUM(L21:L22)</f>
        <v>374156</v>
      </c>
      <c r="M23" s="39">
        <f>SUM(M21:M22)</f>
        <v>33047</v>
      </c>
      <c r="N23" s="37">
        <f t="shared" si="4"/>
        <v>407203</v>
      </c>
      <c r="O23" s="40">
        <f t="shared" si="1"/>
        <v>2154904</v>
      </c>
      <c r="P23" s="2"/>
    </row>
    <row r="24" spans="1:16" ht="20.25" customHeight="1">
      <c r="A24" s="59" t="s">
        <v>15</v>
      </c>
      <c r="B24" s="8" t="s">
        <v>19</v>
      </c>
      <c r="C24" s="16">
        <v>1354839</v>
      </c>
      <c r="D24" s="5"/>
      <c r="E24" s="5"/>
      <c r="F24" s="5">
        <v>290054</v>
      </c>
      <c r="G24" s="47">
        <f t="shared" si="0"/>
        <v>1644893</v>
      </c>
      <c r="H24" s="5">
        <v>45414</v>
      </c>
      <c r="I24" s="5">
        <v>10449</v>
      </c>
      <c r="J24" s="25">
        <f t="shared" si="2"/>
        <v>55863</v>
      </c>
      <c r="K24" s="29">
        <f t="shared" si="3"/>
        <v>1700756</v>
      </c>
      <c r="L24" s="17">
        <v>344756</v>
      </c>
      <c r="M24" s="5">
        <v>64101</v>
      </c>
      <c r="N24" s="25">
        <f t="shared" si="4"/>
        <v>408857</v>
      </c>
      <c r="O24" s="29">
        <f t="shared" si="1"/>
        <v>2109613</v>
      </c>
      <c r="P24" s="2"/>
    </row>
    <row r="25" spans="1:16" ht="20.25" customHeight="1">
      <c r="A25" s="57"/>
      <c r="B25" s="9" t="s">
        <v>20</v>
      </c>
      <c r="C25" s="18"/>
      <c r="D25" s="3"/>
      <c r="E25" s="3"/>
      <c r="F25" s="3">
        <v>39250</v>
      </c>
      <c r="G25" s="48">
        <f t="shared" si="0"/>
        <v>39250</v>
      </c>
      <c r="H25" s="3">
        <v>7606</v>
      </c>
      <c r="I25" s="3">
        <v>867</v>
      </c>
      <c r="J25" s="26">
        <f t="shared" si="2"/>
        <v>8473</v>
      </c>
      <c r="K25" s="30">
        <f t="shared" si="3"/>
        <v>47723</v>
      </c>
      <c r="L25" s="19">
        <v>12019</v>
      </c>
      <c r="M25" s="3"/>
      <c r="N25" s="26">
        <f t="shared" si="4"/>
        <v>12019</v>
      </c>
      <c r="O25" s="30">
        <f t="shared" si="1"/>
        <v>59742</v>
      </c>
      <c r="P25" s="2"/>
    </row>
    <row r="26" spans="1:16" ht="20.25" customHeight="1" thickBot="1">
      <c r="A26" s="58"/>
      <c r="B26" s="20" t="s">
        <v>1</v>
      </c>
      <c r="C26" s="43">
        <f>SUM(C24:C25)</f>
        <v>1354839</v>
      </c>
      <c r="D26" s="35">
        <f>SUM(D24:D25)</f>
        <v>0</v>
      </c>
      <c r="E26" s="35">
        <f>SUM(E24:E25)</f>
        <v>0</v>
      </c>
      <c r="F26" s="35">
        <f>SUM(F24:F25)</f>
        <v>329304</v>
      </c>
      <c r="G26" s="46">
        <f t="shared" si="0"/>
        <v>1684143</v>
      </c>
      <c r="H26" s="35">
        <f>SUM(H24:H25)</f>
        <v>53020</v>
      </c>
      <c r="I26" s="35">
        <f>SUM(I24:I25)</f>
        <v>11316</v>
      </c>
      <c r="J26" s="37">
        <f t="shared" si="2"/>
        <v>64336</v>
      </c>
      <c r="K26" s="38">
        <f t="shared" si="3"/>
        <v>1748479</v>
      </c>
      <c r="L26" s="39">
        <f>SUM(L24:L25)</f>
        <v>356775</v>
      </c>
      <c r="M26" s="39">
        <f>SUM(M24:M25)</f>
        <v>64101</v>
      </c>
      <c r="N26" s="37">
        <f t="shared" si="4"/>
        <v>420876</v>
      </c>
      <c r="O26" s="40">
        <f t="shared" si="1"/>
        <v>2169355</v>
      </c>
      <c r="P26" s="2"/>
    </row>
    <row r="27" spans="1:16" ht="20.25" customHeight="1">
      <c r="A27" s="59" t="s">
        <v>8</v>
      </c>
      <c r="B27" s="8" t="s">
        <v>19</v>
      </c>
      <c r="C27" s="16">
        <v>1361922</v>
      </c>
      <c r="D27" s="5"/>
      <c r="E27" s="5"/>
      <c r="F27" s="5">
        <v>290880</v>
      </c>
      <c r="G27" s="47">
        <f t="shared" si="0"/>
        <v>1652802</v>
      </c>
      <c r="H27" s="5">
        <v>44975</v>
      </c>
      <c r="I27" s="5">
        <v>11052</v>
      </c>
      <c r="J27" s="25">
        <f t="shared" si="2"/>
        <v>56027</v>
      </c>
      <c r="K27" s="29">
        <f t="shared" si="3"/>
        <v>1708829</v>
      </c>
      <c r="L27" s="17">
        <v>371446</v>
      </c>
      <c r="M27" s="5">
        <v>67185</v>
      </c>
      <c r="N27" s="25">
        <f t="shared" si="4"/>
        <v>438631</v>
      </c>
      <c r="O27" s="29">
        <f t="shared" si="1"/>
        <v>2147460</v>
      </c>
      <c r="P27" s="2"/>
    </row>
    <row r="28" spans="1:16" ht="20.25" customHeight="1">
      <c r="A28" s="57"/>
      <c r="B28" s="9" t="s">
        <v>20</v>
      </c>
      <c r="C28" s="18"/>
      <c r="D28" s="3"/>
      <c r="E28" s="3"/>
      <c r="F28" s="3">
        <v>38807</v>
      </c>
      <c r="G28" s="49">
        <f t="shared" si="0"/>
        <v>38807</v>
      </c>
      <c r="H28" s="3">
        <v>8580</v>
      </c>
      <c r="I28" s="3">
        <v>521</v>
      </c>
      <c r="J28" s="26">
        <f t="shared" si="2"/>
        <v>9101</v>
      </c>
      <c r="K28" s="30">
        <f t="shared" si="3"/>
        <v>47908</v>
      </c>
      <c r="L28" s="19">
        <v>11286</v>
      </c>
      <c r="M28" s="3"/>
      <c r="N28" s="26">
        <f t="shared" si="4"/>
        <v>11286</v>
      </c>
      <c r="O28" s="33">
        <f t="shared" si="1"/>
        <v>59194</v>
      </c>
      <c r="P28" s="2"/>
    </row>
    <row r="29" spans="1:16" ht="20.25" customHeight="1" thickBot="1">
      <c r="A29" s="58"/>
      <c r="B29" s="20" t="s">
        <v>1</v>
      </c>
      <c r="C29" s="43">
        <f>SUM(C27:C28)</f>
        <v>1361922</v>
      </c>
      <c r="D29" s="35">
        <f>SUM(D27:D28)</f>
        <v>0</v>
      </c>
      <c r="E29" s="35">
        <f>SUM(E27:E28)</f>
        <v>0</v>
      </c>
      <c r="F29" s="35">
        <f>SUM(F27:F28)</f>
        <v>329687</v>
      </c>
      <c r="G29" s="50">
        <f t="shared" si="0"/>
        <v>1691609</v>
      </c>
      <c r="H29" s="35">
        <f>SUM(H27:H28)</f>
        <v>53555</v>
      </c>
      <c r="I29" s="35">
        <f>SUM(I27:I28)</f>
        <v>11573</v>
      </c>
      <c r="J29" s="37">
        <f t="shared" si="2"/>
        <v>65128</v>
      </c>
      <c r="K29" s="38">
        <f t="shared" si="3"/>
        <v>1756737</v>
      </c>
      <c r="L29" s="39">
        <f>SUM(L27:L28)</f>
        <v>382732</v>
      </c>
      <c r="M29" s="39">
        <f>SUM(M27:M28)</f>
        <v>67185</v>
      </c>
      <c r="N29" s="37">
        <f t="shared" si="4"/>
        <v>449917</v>
      </c>
      <c r="O29" s="42">
        <f t="shared" si="1"/>
        <v>2206654</v>
      </c>
      <c r="P29" s="2"/>
    </row>
    <row r="30" spans="1:16" ht="20.25" customHeight="1">
      <c r="A30" s="59" t="s">
        <v>9</v>
      </c>
      <c r="B30" s="8" t="s">
        <v>19</v>
      </c>
      <c r="C30" s="16">
        <v>1382464</v>
      </c>
      <c r="D30" s="5"/>
      <c r="E30" s="5"/>
      <c r="F30" s="5">
        <v>291368</v>
      </c>
      <c r="G30" s="51">
        <f t="shared" si="0"/>
        <v>1673832</v>
      </c>
      <c r="H30" s="5">
        <v>51673</v>
      </c>
      <c r="I30" s="5">
        <v>12546</v>
      </c>
      <c r="J30" s="25">
        <f t="shared" si="2"/>
        <v>64219</v>
      </c>
      <c r="K30" s="29">
        <f t="shared" si="3"/>
        <v>1738051</v>
      </c>
      <c r="L30" s="17">
        <v>473673</v>
      </c>
      <c r="M30" s="5">
        <v>52722</v>
      </c>
      <c r="N30" s="25">
        <f t="shared" si="4"/>
        <v>526395</v>
      </c>
      <c r="O30" s="32">
        <f t="shared" si="1"/>
        <v>2264446</v>
      </c>
      <c r="P30" s="2"/>
    </row>
    <row r="31" spans="1:16" ht="20.25" customHeight="1">
      <c r="A31" s="57"/>
      <c r="B31" s="9" t="s">
        <v>20</v>
      </c>
      <c r="C31" s="18"/>
      <c r="D31" s="3"/>
      <c r="E31" s="3"/>
      <c r="F31" s="3">
        <v>39339</v>
      </c>
      <c r="G31" s="52">
        <f t="shared" si="0"/>
        <v>39339</v>
      </c>
      <c r="H31" s="3">
        <v>12435</v>
      </c>
      <c r="I31" s="3">
        <v>790</v>
      </c>
      <c r="J31" s="26">
        <f t="shared" si="2"/>
        <v>13225</v>
      </c>
      <c r="K31" s="30">
        <f t="shared" si="3"/>
        <v>52564</v>
      </c>
      <c r="L31" s="19">
        <v>17569</v>
      </c>
      <c r="M31" s="3"/>
      <c r="N31" s="26">
        <f t="shared" si="4"/>
        <v>17569</v>
      </c>
      <c r="O31" s="21">
        <f t="shared" si="1"/>
        <v>70133</v>
      </c>
      <c r="P31" s="2"/>
    </row>
    <row r="32" spans="1:16" ht="20.25" customHeight="1" thickBot="1">
      <c r="A32" s="58"/>
      <c r="B32" s="20" t="s">
        <v>1</v>
      </c>
      <c r="C32" s="43">
        <f>SUM(C30:C31)</f>
        <v>1382464</v>
      </c>
      <c r="D32" s="35">
        <f>SUM(D30:D31)</f>
        <v>0</v>
      </c>
      <c r="E32" s="35">
        <f>SUM(E30:E31)</f>
        <v>0</v>
      </c>
      <c r="F32" s="35">
        <f>SUM(F30:F31)</f>
        <v>330707</v>
      </c>
      <c r="G32" s="50">
        <f t="shared" si="0"/>
        <v>1713171</v>
      </c>
      <c r="H32" s="35">
        <f>SUM(H30:H31)</f>
        <v>64108</v>
      </c>
      <c r="I32" s="35">
        <f>SUM(I30:I31)</f>
        <v>13336</v>
      </c>
      <c r="J32" s="37">
        <f t="shared" si="2"/>
        <v>77444</v>
      </c>
      <c r="K32" s="42">
        <f t="shared" si="3"/>
        <v>1790615</v>
      </c>
      <c r="L32" s="39">
        <f>SUM(L30:L31)</f>
        <v>491242</v>
      </c>
      <c r="M32" s="39">
        <f>SUM(M30:M31)</f>
        <v>52722</v>
      </c>
      <c r="N32" s="37">
        <f t="shared" si="4"/>
        <v>543964</v>
      </c>
      <c r="O32" s="42">
        <f t="shared" si="1"/>
        <v>2334579</v>
      </c>
      <c r="P32" s="2"/>
    </row>
    <row r="33" spans="1:16" ht="20.25" customHeight="1">
      <c r="A33" s="59" t="s">
        <v>10</v>
      </c>
      <c r="B33" s="8" t="s">
        <v>19</v>
      </c>
      <c r="C33" s="16">
        <v>1398210</v>
      </c>
      <c r="D33" s="5"/>
      <c r="E33" s="5"/>
      <c r="F33" s="5">
        <v>282923</v>
      </c>
      <c r="G33" s="51">
        <f t="shared" si="0"/>
        <v>1681133</v>
      </c>
      <c r="H33" s="5">
        <v>66790</v>
      </c>
      <c r="I33" s="5">
        <v>12731</v>
      </c>
      <c r="J33" s="25">
        <f t="shared" si="2"/>
        <v>79521</v>
      </c>
      <c r="K33" s="22">
        <f t="shared" si="3"/>
        <v>1760654</v>
      </c>
      <c r="L33" s="17">
        <v>509951</v>
      </c>
      <c r="M33" s="5">
        <v>44174</v>
      </c>
      <c r="N33" s="25">
        <f t="shared" si="4"/>
        <v>554125</v>
      </c>
      <c r="O33" s="22">
        <f t="shared" si="1"/>
        <v>2314779</v>
      </c>
      <c r="P33" s="2"/>
    </row>
    <row r="34" spans="1:16" ht="20.25" customHeight="1">
      <c r="A34" s="57"/>
      <c r="B34" s="9" t="s">
        <v>20</v>
      </c>
      <c r="C34" s="18"/>
      <c r="D34" s="3"/>
      <c r="E34" s="3"/>
      <c r="F34" s="3">
        <v>40062</v>
      </c>
      <c r="G34" s="48">
        <f t="shared" si="0"/>
        <v>40062</v>
      </c>
      <c r="H34" s="3">
        <v>18678</v>
      </c>
      <c r="I34" s="3">
        <v>2504</v>
      </c>
      <c r="J34" s="26">
        <f t="shared" si="2"/>
        <v>21182</v>
      </c>
      <c r="K34" s="30">
        <f t="shared" si="3"/>
        <v>61244</v>
      </c>
      <c r="L34" s="19">
        <v>21063</v>
      </c>
      <c r="M34" s="3"/>
      <c r="N34" s="26">
        <f t="shared" si="4"/>
        <v>21063</v>
      </c>
      <c r="O34" s="33">
        <f t="shared" si="1"/>
        <v>82307</v>
      </c>
      <c r="P34" s="2"/>
    </row>
    <row r="35" spans="1:16" ht="20.25" customHeight="1" thickBot="1">
      <c r="A35" s="58"/>
      <c r="B35" s="20" t="s">
        <v>1</v>
      </c>
      <c r="C35" s="43">
        <f>SUM(C33:C34)</f>
        <v>1398210</v>
      </c>
      <c r="D35" s="35">
        <f>SUM(D33:D34)</f>
        <v>0</v>
      </c>
      <c r="E35" s="35">
        <f>SUM(E33:E34)</f>
        <v>0</v>
      </c>
      <c r="F35" s="35">
        <f>SUM(F33:F34)</f>
        <v>322985</v>
      </c>
      <c r="G35" s="46">
        <f t="shared" si="0"/>
        <v>1721195</v>
      </c>
      <c r="H35" s="35">
        <f>SUM(H33:H34)</f>
        <v>85468</v>
      </c>
      <c r="I35" s="35">
        <f>SUM(I33:I34)</f>
        <v>15235</v>
      </c>
      <c r="J35" s="35">
        <f t="shared" si="2"/>
        <v>100703</v>
      </c>
      <c r="K35" s="38">
        <f t="shared" si="3"/>
        <v>1821898</v>
      </c>
      <c r="L35" s="39">
        <f>SUM(L33:L34)</f>
        <v>531014</v>
      </c>
      <c r="M35" s="39">
        <f>SUM(M33:M34)</f>
        <v>44174</v>
      </c>
      <c r="N35" s="37">
        <f t="shared" si="4"/>
        <v>575188</v>
      </c>
      <c r="O35" s="42">
        <f t="shared" si="1"/>
        <v>2397086</v>
      </c>
      <c r="P35" s="2"/>
    </row>
    <row r="36" spans="1:16" ht="20.25" customHeight="1">
      <c r="A36" s="59" t="s">
        <v>11</v>
      </c>
      <c r="B36" s="8" t="s">
        <v>19</v>
      </c>
      <c r="C36" s="16">
        <v>1404501</v>
      </c>
      <c r="D36" s="5">
        <v>34142</v>
      </c>
      <c r="E36" s="5">
        <v>3995</v>
      </c>
      <c r="F36" s="5">
        <v>280562</v>
      </c>
      <c r="G36" s="51">
        <f t="shared" si="0"/>
        <v>1723200</v>
      </c>
      <c r="H36" s="5">
        <v>99388</v>
      </c>
      <c r="I36" s="5">
        <v>12433</v>
      </c>
      <c r="J36" s="23">
        <f t="shared" si="2"/>
        <v>111821</v>
      </c>
      <c r="K36" s="29">
        <f t="shared" si="3"/>
        <v>1835021</v>
      </c>
      <c r="L36" s="17">
        <v>440689</v>
      </c>
      <c r="M36" s="5">
        <v>31335</v>
      </c>
      <c r="N36" s="25">
        <f t="shared" si="4"/>
        <v>472024</v>
      </c>
      <c r="O36" s="29">
        <f t="shared" si="1"/>
        <v>2307045</v>
      </c>
      <c r="P36" s="2"/>
    </row>
    <row r="37" spans="1:16" ht="20.25" customHeight="1">
      <c r="A37" s="57"/>
      <c r="B37" s="9" t="s">
        <v>20</v>
      </c>
      <c r="C37" s="18"/>
      <c r="D37" s="3"/>
      <c r="E37" s="3"/>
      <c r="F37" s="3">
        <v>39173</v>
      </c>
      <c r="G37" s="52">
        <f t="shared" si="0"/>
        <v>39173</v>
      </c>
      <c r="H37" s="3">
        <v>23082</v>
      </c>
      <c r="I37" s="3">
        <v>2851</v>
      </c>
      <c r="J37" s="26">
        <f t="shared" si="2"/>
        <v>25933</v>
      </c>
      <c r="K37" s="30">
        <f t="shared" si="3"/>
        <v>65106</v>
      </c>
      <c r="L37" s="19">
        <v>16979</v>
      </c>
      <c r="M37" s="3"/>
      <c r="N37" s="26">
        <f t="shared" si="4"/>
        <v>16979</v>
      </c>
      <c r="O37" s="33">
        <f t="shared" si="1"/>
        <v>82085</v>
      </c>
      <c r="P37" s="2"/>
    </row>
    <row r="38" spans="1:16" ht="20.25" customHeight="1" thickBot="1">
      <c r="A38" s="58"/>
      <c r="B38" s="20" t="s">
        <v>1</v>
      </c>
      <c r="C38" s="43">
        <f>SUM(C36:C37)</f>
        <v>1404501</v>
      </c>
      <c r="D38" s="35">
        <f>SUM(D36:D37)</f>
        <v>34142</v>
      </c>
      <c r="E38" s="35">
        <f>SUM(E36:E37)</f>
        <v>3995</v>
      </c>
      <c r="F38" s="35">
        <f>SUM(F36:F37)</f>
        <v>319735</v>
      </c>
      <c r="G38" s="50">
        <f t="shared" si="0"/>
        <v>1762373</v>
      </c>
      <c r="H38" s="35">
        <f>SUM(H36:H37)</f>
        <v>122470</v>
      </c>
      <c r="I38" s="35">
        <f>SUM(I36:I37)</f>
        <v>15284</v>
      </c>
      <c r="J38" s="37">
        <f t="shared" si="2"/>
        <v>137754</v>
      </c>
      <c r="K38" s="42">
        <f t="shared" si="3"/>
        <v>1900127</v>
      </c>
      <c r="L38" s="39">
        <f>SUM(L36:L37)</f>
        <v>457668</v>
      </c>
      <c r="M38" s="39">
        <f>SUM(M36:M37)</f>
        <v>31335</v>
      </c>
      <c r="N38" s="35">
        <f t="shared" si="4"/>
        <v>489003</v>
      </c>
      <c r="O38" s="42">
        <f t="shared" si="1"/>
        <v>2389130</v>
      </c>
      <c r="P38" s="2"/>
    </row>
    <row r="39" spans="1:16" ht="20.25" customHeight="1">
      <c r="A39" s="59" t="s">
        <v>12</v>
      </c>
      <c r="B39" s="8" t="s">
        <v>19</v>
      </c>
      <c r="C39" s="16">
        <v>1455147</v>
      </c>
      <c r="D39" s="5">
        <v>25070</v>
      </c>
      <c r="E39" s="5">
        <v>33862</v>
      </c>
      <c r="F39" s="5">
        <v>291705</v>
      </c>
      <c r="G39" s="51">
        <f t="shared" si="0"/>
        <v>1805784</v>
      </c>
      <c r="H39" s="5">
        <v>100223</v>
      </c>
      <c r="I39" s="5">
        <v>12091</v>
      </c>
      <c r="J39" s="25">
        <f t="shared" si="2"/>
        <v>112314</v>
      </c>
      <c r="K39" s="22">
        <f t="shared" si="3"/>
        <v>1918098</v>
      </c>
      <c r="L39" s="17">
        <v>415290</v>
      </c>
      <c r="M39" s="5">
        <v>51517</v>
      </c>
      <c r="N39" s="23">
        <f t="shared" si="4"/>
        <v>466807</v>
      </c>
      <c r="O39" s="32">
        <f t="shared" si="1"/>
        <v>2384905</v>
      </c>
      <c r="P39" s="2"/>
    </row>
    <row r="40" spans="1:16" ht="20.25" customHeight="1">
      <c r="A40" s="57"/>
      <c r="B40" s="9" t="s">
        <v>20</v>
      </c>
      <c r="C40" s="18">
        <v>2386</v>
      </c>
      <c r="D40" s="3"/>
      <c r="E40" s="3"/>
      <c r="F40" s="3">
        <v>34595</v>
      </c>
      <c r="G40" s="52">
        <f t="shared" si="0"/>
        <v>36981</v>
      </c>
      <c r="H40" s="3">
        <v>23268</v>
      </c>
      <c r="I40" s="3">
        <v>3259</v>
      </c>
      <c r="J40" s="26">
        <f t="shared" si="2"/>
        <v>26527</v>
      </c>
      <c r="K40" s="30">
        <f t="shared" si="3"/>
        <v>63508</v>
      </c>
      <c r="L40" s="19">
        <v>19339</v>
      </c>
      <c r="M40" s="3"/>
      <c r="N40" s="26">
        <f t="shared" si="4"/>
        <v>19339</v>
      </c>
      <c r="O40" s="21">
        <f t="shared" si="1"/>
        <v>82847</v>
      </c>
      <c r="P40" s="2"/>
    </row>
    <row r="41" spans="1:16" ht="20.25" customHeight="1" thickBot="1">
      <c r="A41" s="58"/>
      <c r="B41" s="20" t="s">
        <v>1</v>
      </c>
      <c r="C41" s="43">
        <f>SUM(C39:C40)</f>
        <v>1457533</v>
      </c>
      <c r="D41" s="35">
        <f>SUM(D39:D40)</f>
        <v>25070</v>
      </c>
      <c r="E41" s="35">
        <f>SUM(E39:E40)</f>
        <v>33862</v>
      </c>
      <c r="F41" s="35">
        <f>SUM(F39:F40)</f>
        <v>326300</v>
      </c>
      <c r="G41" s="53">
        <f t="shared" si="0"/>
        <v>1842765</v>
      </c>
      <c r="H41" s="35">
        <f>SUM(H39:H40)</f>
        <v>123491</v>
      </c>
      <c r="I41" s="35">
        <f>SUM(I39:I40)</f>
        <v>15350</v>
      </c>
      <c r="J41" s="35">
        <f t="shared" si="2"/>
        <v>138841</v>
      </c>
      <c r="K41" s="38">
        <f t="shared" si="3"/>
        <v>1981606</v>
      </c>
      <c r="L41" s="39">
        <f>SUM(L39:L40)</f>
        <v>434629</v>
      </c>
      <c r="M41" s="39">
        <f>SUM(M39:M40)</f>
        <v>51517</v>
      </c>
      <c r="N41" s="37">
        <f t="shared" si="4"/>
        <v>486146</v>
      </c>
      <c r="O41" s="38">
        <f t="shared" si="1"/>
        <v>2467752</v>
      </c>
      <c r="P41" s="2"/>
    </row>
    <row r="42" spans="1:16" ht="20.25" customHeight="1">
      <c r="A42" s="59" t="s">
        <v>30</v>
      </c>
      <c r="B42" s="8" t="s">
        <v>19</v>
      </c>
      <c r="C42" s="16">
        <v>1465263</v>
      </c>
      <c r="D42" s="5">
        <v>23858</v>
      </c>
      <c r="E42" s="5">
        <v>30125</v>
      </c>
      <c r="F42" s="5">
        <v>283314</v>
      </c>
      <c r="G42" s="51">
        <f aca="true" t="shared" si="5" ref="G42:G47">SUM(C42:F42)</f>
        <v>1802560</v>
      </c>
      <c r="H42" s="5">
        <v>116206</v>
      </c>
      <c r="I42" s="5">
        <v>12483</v>
      </c>
      <c r="J42" s="25">
        <f aca="true" t="shared" si="6" ref="J42:J47">SUM(H42:I42)</f>
        <v>128689</v>
      </c>
      <c r="K42" s="29">
        <f aca="true" t="shared" si="7" ref="K42:K47">G42+J42</f>
        <v>1931249</v>
      </c>
      <c r="L42" s="17">
        <v>416267</v>
      </c>
      <c r="M42" s="5">
        <v>46037</v>
      </c>
      <c r="N42" s="25">
        <f aca="true" t="shared" si="8" ref="N42:N47">SUM(L42:M42)</f>
        <v>462304</v>
      </c>
      <c r="O42" s="32">
        <f aca="true" t="shared" si="9" ref="O42:O47">K42+N42</f>
        <v>2393553</v>
      </c>
      <c r="P42" s="2"/>
    </row>
    <row r="43" spans="1:16" ht="20.25" customHeight="1">
      <c r="A43" s="57"/>
      <c r="B43" s="9" t="s">
        <v>20</v>
      </c>
      <c r="C43" s="18">
        <v>2408</v>
      </c>
      <c r="D43" s="3"/>
      <c r="E43" s="3"/>
      <c r="F43" s="3">
        <v>34921</v>
      </c>
      <c r="G43" s="52">
        <f t="shared" si="5"/>
        <v>37329</v>
      </c>
      <c r="H43" s="3">
        <v>28218</v>
      </c>
      <c r="I43" s="3">
        <v>3736</v>
      </c>
      <c r="J43" s="26">
        <f t="shared" si="6"/>
        <v>31954</v>
      </c>
      <c r="K43" s="30">
        <f t="shared" si="7"/>
        <v>69283</v>
      </c>
      <c r="L43" s="19">
        <v>18686</v>
      </c>
      <c r="M43" s="3"/>
      <c r="N43" s="26">
        <f t="shared" si="8"/>
        <v>18686</v>
      </c>
      <c r="O43" s="21">
        <f t="shared" si="9"/>
        <v>87969</v>
      </c>
      <c r="P43" s="2"/>
    </row>
    <row r="44" spans="1:16" ht="20.25" customHeight="1" thickBot="1">
      <c r="A44" s="58"/>
      <c r="B44" s="20" t="s">
        <v>1</v>
      </c>
      <c r="C44" s="43">
        <f>SUM(C42:C43)</f>
        <v>1467671</v>
      </c>
      <c r="D44" s="35">
        <f>SUM(D42:D43)</f>
        <v>23858</v>
      </c>
      <c r="E44" s="35">
        <f>SUM(E42:E43)</f>
        <v>30125</v>
      </c>
      <c r="F44" s="35">
        <f>SUM(F42:F43)</f>
        <v>318235</v>
      </c>
      <c r="G44" s="53">
        <f t="shared" si="5"/>
        <v>1839889</v>
      </c>
      <c r="H44" s="35">
        <f>SUM(H42:H43)</f>
        <v>144424</v>
      </c>
      <c r="I44" s="35">
        <f>SUM(I42:I43)</f>
        <v>16219</v>
      </c>
      <c r="J44" s="35">
        <f t="shared" si="6"/>
        <v>160643</v>
      </c>
      <c r="K44" s="38">
        <f t="shared" si="7"/>
        <v>2000532</v>
      </c>
      <c r="L44" s="39">
        <f>SUM(L42:L43)</f>
        <v>434953</v>
      </c>
      <c r="M44" s="39">
        <f>SUM(M42:M43)</f>
        <v>46037</v>
      </c>
      <c r="N44" s="37">
        <f t="shared" si="8"/>
        <v>480990</v>
      </c>
      <c r="O44" s="38">
        <f t="shared" si="9"/>
        <v>2481522</v>
      </c>
      <c r="P44" s="2"/>
    </row>
    <row r="45" spans="1:16" ht="20.25" customHeight="1">
      <c r="A45" s="59" t="s">
        <v>31</v>
      </c>
      <c r="B45" s="8" t="s">
        <v>19</v>
      </c>
      <c r="C45" s="16">
        <v>1478954</v>
      </c>
      <c r="D45" s="5">
        <v>23537</v>
      </c>
      <c r="E45" s="5">
        <v>18950</v>
      </c>
      <c r="F45" s="5">
        <v>281488</v>
      </c>
      <c r="G45" s="51">
        <f t="shared" si="5"/>
        <v>1802929</v>
      </c>
      <c r="H45" s="5">
        <v>122020</v>
      </c>
      <c r="I45" s="5">
        <v>13103</v>
      </c>
      <c r="J45" s="25">
        <f t="shared" si="6"/>
        <v>135123</v>
      </c>
      <c r="K45" s="29">
        <f t="shared" si="7"/>
        <v>1938052</v>
      </c>
      <c r="L45" s="17">
        <v>376012</v>
      </c>
      <c r="M45" s="5">
        <v>48858</v>
      </c>
      <c r="N45" s="25">
        <f t="shared" si="8"/>
        <v>424870</v>
      </c>
      <c r="O45" s="32">
        <f t="shared" si="9"/>
        <v>2362922</v>
      </c>
      <c r="P45" s="2"/>
    </row>
    <row r="46" spans="1:16" ht="20.25" customHeight="1">
      <c r="A46" s="57"/>
      <c r="B46" s="9" t="s">
        <v>20</v>
      </c>
      <c r="C46" s="18">
        <v>3020</v>
      </c>
      <c r="D46" s="3"/>
      <c r="E46" s="3"/>
      <c r="F46" s="3">
        <v>37164</v>
      </c>
      <c r="G46" s="52">
        <f t="shared" si="5"/>
        <v>40184</v>
      </c>
      <c r="H46" s="3">
        <v>28482</v>
      </c>
      <c r="I46" s="3">
        <v>4105</v>
      </c>
      <c r="J46" s="26">
        <f t="shared" si="6"/>
        <v>32587</v>
      </c>
      <c r="K46" s="30">
        <f t="shared" si="7"/>
        <v>72771</v>
      </c>
      <c r="L46" s="19">
        <v>20100</v>
      </c>
      <c r="M46" s="3"/>
      <c r="N46" s="26">
        <f t="shared" si="8"/>
        <v>20100</v>
      </c>
      <c r="O46" s="21">
        <f t="shared" si="9"/>
        <v>92871</v>
      </c>
      <c r="P46" s="2"/>
    </row>
    <row r="47" spans="1:16" ht="20.25" customHeight="1" thickBot="1">
      <c r="A47" s="58"/>
      <c r="B47" s="20" t="s">
        <v>1</v>
      </c>
      <c r="C47" s="43">
        <f>SUM(C45:C46)</f>
        <v>1481974</v>
      </c>
      <c r="D47" s="35">
        <f>SUM(D45:D46)</f>
        <v>23537</v>
      </c>
      <c r="E47" s="35">
        <f>SUM(E45:E46)</f>
        <v>18950</v>
      </c>
      <c r="F47" s="35">
        <f>SUM(F45:F46)</f>
        <v>318652</v>
      </c>
      <c r="G47" s="53">
        <f t="shared" si="5"/>
        <v>1843113</v>
      </c>
      <c r="H47" s="35">
        <f>SUM(H45:H46)</f>
        <v>150502</v>
      </c>
      <c r="I47" s="35">
        <f>SUM(I45:I46)</f>
        <v>17208</v>
      </c>
      <c r="J47" s="35">
        <f t="shared" si="6"/>
        <v>167710</v>
      </c>
      <c r="K47" s="38">
        <f t="shared" si="7"/>
        <v>2010823</v>
      </c>
      <c r="L47" s="39">
        <f>SUM(L45:L46)</f>
        <v>396112</v>
      </c>
      <c r="M47" s="39">
        <f>SUM(M45:M46)</f>
        <v>48858</v>
      </c>
      <c r="N47" s="37">
        <f t="shared" si="8"/>
        <v>444970</v>
      </c>
      <c r="O47" s="38">
        <f t="shared" si="9"/>
        <v>2455793</v>
      </c>
      <c r="P47" s="2"/>
    </row>
    <row r="48" spans="1:16" ht="20.25" customHeight="1">
      <c r="A48" s="56" t="s">
        <v>33</v>
      </c>
      <c r="B48" s="8" t="s">
        <v>19</v>
      </c>
      <c r="C48" s="16">
        <v>1461886</v>
      </c>
      <c r="D48" s="5">
        <v>22049</v>
      </c>
      <c r="E48" s="5">
        <v>16655</v>
      </c>
      <c r="F48" s="5">
        <v>323550</v>
      </c>
      <c r="G48" s="51">
        <f aca="true" t="shared" si="10" ref="G48:G53">SUM(C48:F48)</f>
        <v>1824140</v>
      </c>
      <c r="H48" s="5">
        <v>140869</v>
      </c>
      <c r="I48" s="5">
        <v>0</v>
      </c>
      <c r="J48" s="25">
        <f aca="true" t="shared" si="11" ref="J48:J53">SUM(H48:I48)</f>
        <v>140869</v>
      </c>
      <c r="K48" s="29">
        <f aca="true" t="shared" si="12" ref="K48:K53">G48+J48</f>
        <v>1965009</v>
      </c>
      <c r="L48" s="17">
        <v>382863</v>
      </c>
      <c r="M48" s="5">
        <v>50304</v>
      </c>
      <c r="N48" s="25">
        <f aca="true" t="shared" si="13" ref="N48:N53">SUM(L48:M48)</f>
        <v>433167</v>
      </c>
      <c r="O48" s="32">
        <f aca="true" t="shared" si="14" ref="O48:O53">K48+N48</f>
        <v>2398176</v>
      </c>
      <c r="P48" s="2"/>
    </row>
    <row r="49" spans="1:16" ht="20.25" customHeight="1">
      <c r="A49" s="57"/>
      <c r="B49" s="9" t="s">
        <v>20</v>
      </c>
      <c r="C49" s="18">
        <v>3034</v>
      </c>
      <c r="D49" s="3"/>
      <c r="E49" s="3"/>
      <c r="F49" s="3">
        <v>36613</v>
      </c>
      <c r="G49" s="52">
        <f t="shared" si="10"/>
        <v>39647</v>
      </c>
      <c r="H49" s="3">
        <v>47127</v>
      </c>
      <c r="I49" s="3">
        <v>3495</v>
      </c>
      <c r="J49" s="26">
        <f t="shared" si="11"/>
        <v>50622</v>
      </c>
      <c r="K49" s="30">
        <f t="shared" si="12"/>
        <v>90269</v>
      </c>
      <c r="L49" s="19">
        <v>2565</v>
      </c>
      <c r="M49" s="3"/>
      <c r="N49" s="26">
        <f t="shared" si="13"/>
        <v>2565</v>
      </c>
      <c r="O49" s="21">
        <f t="shared" si="14"/>
        <v>92834</v>
      </c>
      <c r="P49" s="2"/>
    </row>
    <row r="50" spans="1:16" ht="20.25" customHeight="1" thickBot="1">
      <c r="A50" s="58"/>
      <c r="B50" s="20" t="s">
        <v>1</v>
      </c>
      <c r="C50" s="43">
        <f>SUM(C48:C49)</f>
        <v>1464920</v>
      </c>
      <c r="D50" s="35">
        <f>SUM(D48:D49)</f>
        <v>22049</v>
      </c>
      <c r="E50" s="35">
        <f>SUM(E48:E49)</f>
        <v>16655</v>
      </c>
      <c r="F50" s="35">
        <f>SUM(F48:F49)</f>
        <v>360163</v>
      </c>
      <c r="G50" s="53">
        <f t="shared" si="10"/>
        <v>1863787</v>
      </c>
      <c r="H50" s="35">
        <f>SUM(H48:H49)</f>
        <v>187996</v>
      </c>
      <c r="I50" s="35">
        <f>SUM(I48:I49)</f>
        <v>3495</v>
      </c>
      <c r="J50" s="35">
        <f t="shared" si="11"/>
        <v>191491</v>
      </c>
      <c r="K50" s="38">
        <f t="shared" si="12"/>
        <v>2055278</v>
      </c>
      <c r="L50" s="39">
        <f>SUM(L48:L49)</f>
        <v>385428</v>
      </c>
      <c r="M50" s="39">
        <f>SUM(M48:M49)</f>
        <v>50304</v>
      </c>
      <c r="N50" s="37">
        <f t="shared" si="13"/>
        <v>435732</v>
      </c>
      <c r="O50" s="38">
        <f t="shared" si="14"/>
        <v>2491010</v>
      </c>
      <c r="P50" s="2"/>
    </row>
    <row r="51" spans="1:16" ht="20.25" customHeight="1" hidden="1">
      <c r="A51" s="56" t="s">
        <v>32</v>
      </c>
      <c r="B51" s="8" t="s">
        <v>19</v>
      </c>
      <c r="C51" s="16">
        <v>1525075</v>
      </c>
      <c r="D51" s="5"/>
      <c r="E51" s="5">
        <v>17970</v>
      </c>
      <c r="F51" s="5">
        <v>327363</v>
      </c>
      <c r="G51" s="51">
        <f t="shared" si="10"/>
        <v>1870408</v>
      </c>
      <c r="H51" s="5">
        <f>24300+135928</f>
        <v>160228</v>
      </c>
      <c r="I51" s="5">
        <v>0</v>
      </c>
      <c r="J51" s="25">
        <f t="shared" si="11"/>
        <v>160228</v>
      </c>
      <c r="K51" s="29">
        <f t="shared" si="12"/>
        <v>2030636</v>
      </c>
      <c r="L51" s="17">
        <f>109620+236925</f>
        <v>346545</v>
      </c>
      <c r="M51" s="5">
        <v>45000</v>
      </c>
      <c r="N51" s="25">
        <f t="shared" si="13"/>
        <v>391545</v>
      </c>
      <c r="O51" s="32">
        <f t="shared" si="14"/>
        <v>2422181</v>
      </c>
      <c r="P51" s="2"/>
    </row>
    <row r="52" spans="1:16" ht="20.25" customHeight="1" hidden="1">
      <c r="A52" s="57"/>
      <c r="B52" s="9" t="s">
        <v>20</v>
      </c>
      <c r="C52" s="18">
        <v>50006</v>
      </c>
      <c r="D52" s="3"/>
      <c r="E52" s="3"/>
      <c r="F52" s="3"/>
      <c r="G52" s="52">
        <f t="shared" si="10"/>
        <v>50006</v>
      </c>
      <c r="H52" s="3"/>
      <c r="I52" s="3"/>
      <c r="J52" s="26">
        <f t="shared" si="11"/>
        <v>0</v>
      </c>
      <c r="K52" s="30">
        <f t="shared" si="12"/>
        <v>50006</v>
      </c>
      <c r="L52" s="19"/>
      <c r="M52" s="3"/>
      <c r="N52" s="26">
        <f t="shared" si="13"/>
        <v>0</v>
      </c>
      <c r="O52" s="21">
        <f t="shared" si="14"/>
        <v>50006</v>
      </c>
      <c r="P52" s="2"/>
    </row>
    <row r="53" spans="1:16" ht="20.25" customHeight="1" hidden="1" thickBot="1">
      <c r="A53" s="58"/>
      <c r="B53" s="20" t="s">
        <v>1</v>
      </c>
      <c r="C53" s="43">
        <f>SUM(C51:C52)</f>
        <v>1575081</v>
      </c>
      <c r="D53" s="35">
        <f>SUM(D51:D52)</f>
        <v>0</v>
      </c>
      <c r="E53" s="35">
        <f>SUM(E51:E52)</f>
        <v>17970</v>
      </c>
      <c r="F53" s="35">
        <f>SUM(F51:F52)</f>
        <v>327363</v>
      </c>
      <c r="G53" s="50">
        <f t="shared" si="10"/>
        <v>1920414</v>
      </c>
      <c r="H53" s="35">
        <f>SUM(H51:H52)</f>
        <v>160228</v>
      </c>
      <c r="I53" s="35">
        <f>SUM(I51:I52)</f>
        <v>0</v>
      </c>
      <c r="J53" s="35">
        <f t="shared" si="11"/>
        <v>160228</v>
      </c>
      <c r="K53" s="42">
        <f t="shared" si="12"/>
        <v>2080642</v>
      </c>
      <c r="L53" s="39">
        <f>SUM(L51:L52)</f>
        <v>346545</v>
      </c>
      <c r="M53" s="39">
        <f>SUM(M51:M52)</f>
        <v>45000</v>
      </c>
      <c r="N53" s="35">
        <f t="shared" si="13"/>
        <v>391545</v>
      </c>
      <c r="O53" s="42">
        <f t="shared" si="14"/>
        <v>2472187</v>
      </c>
      <c r="P53" s="2"/>
    </row>
    <row r="54" spans="1:16" ht="20.25" customHeight="1">
      <c r="A54" s="56" t="s">
        <v>35</v>
      </c>
      <c r="B54" s="8" t="s">
        <v>19</v>
      </c>
      <c r="C54" s="16">
        <v>1434951</v>
      </c>
      <c r="D54" s="5">
        <v>23352</v>
      </c>
      <c r="E54" s="5">
        <v>16065</v>
      </c>
      <c r="F54" s="5">
        <v>280535</v>
      </c>
      <c r="G54" s="51">
        <f aca="true" t="shared" si="15" ref="G54:G59">SUM(C54:F54)</f>
        <v>1754903</v>
      </c>
      <c r="H54" s="5">
        <v>142737</v>
      </c>
      <c r="I54" s="5"/>
      <c r="J54" s="25">
        <f aca="true" t="shared" si="16" ref="J54:J59">SUM(H54:I54)</f>
        <v>142737</v>
      </c>
      <c r="K54" s="29">
        <f aca="true" t="shared" si="17" ref="K54:K59">G54+J54</f>
        <v>1897640</v>
      </c>
      <c r="L54" s="17">
        <v>349750</v>
      </c>
      <c r="M54" s="5">
        <v>45570</v>
      </c>
      <c r="N54" s="25">
        <f aca="true" t="shared" si="18" ref="N54:N59">SUM(L54:M54)</f>
        <v>395320</v>
      </c>
      <c r="O54" s="32">
        <f aca="true" t="shared" si="19" ref="O54:O59">K54+N54</f>
        <v>2292960</v>
      </c>
      <c r="P54" s="2"/>
    </row>
    <row r="55" spans="1:16" ht="20.25" customHeight="1">
      <c r="A55" s="57"/>
      <c r="B55" s="9" t="s">
        <v>20</v>
      </c>
      <c r="C55" s="18">
        <v>2938</v>
      </c>
      <c r="D55" s="3"/>
      <c r="E55" s="3"/>
      <c r="F55" s="3">
        <v>36569</v>
      </c>
      <c r="G55" s="52">
        <f t="shared" si="15"/>
        <v>39507</v>
      </c>
      <c r="H55" s="3">
        <v>48204</v>
      </c>
      <c r="I55" s="3">
        <v>3768</v>
      </c>
      <c r="J55" s="26">
        <f t="shared" si="16"/>
        <v>51972</v>
      </c>
      <c r="K55" s="30">
        <f t="shared" si="17"/>
        <v>91479</v>
      </c>
      <c r="L55" s="19">
        <v>2414</v>
      </c>
      <c r="M55" s="3"/>
      <c r="N55" s="26">
        <f t="shared" si="18"/>
        <v>2414</v>
      </c>
      <c r="O55" s="21">
        <f t="shared" si="19"/>
        <v>93893</v>
      </c>
      <c r="P55" s="2"/>
    </row>
    <row r="56" spans="1:16" ht="20.25" customHeight="1" thickBot="1">
      <c r="A56" s="58"/>
      <c r="B56" s="20" t="s">
        <v>1</v>
      </c>
      <c r="C56" s="43">
        <f>SUM(C54:C55)</f>
        <v>1437889</v>
      </c>
      <c r="D56" s="35">
        <f>SUM(D54:D55)</f>
        <v>23352</v>
      </c>
      <c r="E56" s="35">
        <f>SUM(E54:E55)</f>
        <v>16065</v>
      </c>
      <c r="F56" s="35">
        <f>SUM(F54:F55)</f>
        <v>317104</v>
      </c>
      <c r="G56" s="50">
        <f t="shared" si="15"/>
        <v>1794410</v>
      </c>
      <c r="H56" s="35">
        <f>SUM(H54:H55)</f>
        <v>190941</v>
      </c>
      <c r="I56" s="35">
        <f>SUM(I54:I55)</f>
        <v>3768</v>
      </c>
      <c r="J56" s="35">
        <f t="shared" si="16"/>
        <v>194709</v>
      </c>
      <c r="K56" s="42">
        <f t="shared" si="17"/>
        <v>1989119</v>
      </c>
      <c r="L56" s="39">
        <f>SUM(L54:L55)</f>
        <v>352164</v>
      </c>
      <c r="M56" s="39">
        <f>SUM(M54:M55)</f>
        <v>45570</v>
      </c>
      <c r="N56" s="35">
        <f t="shared" si="18"/>
        <v>397734</v>
      </c>
      <c r="O56" s="42">
        <f t="shared" si="19"/>
        <v>2386853</v>
      </c>
      <c r="P56" s="2"/>
    </row>
    <row r="57" spans="1:16" ht="20.25" customHeight="1">
      <c r="A57" s="56" t="s">
        <v>34</v>
      </c>
      <c r="B57" s="8" t="s">
        <v>19</v>
      </c>
      <c r="C57" s="16">
        <v>1421650</v>
      </c>
      <c r="D57" s="5">
        <v>25345</v>
      </c>
      <c r="E57" s="5">
        <v>16433</v>
      </c>
      <c r="F57" s="5">
        <v>257392</v>
      </c>
      <c r="G57" s="51">
        <f t="shared" si="15"/>
        <v>1720820</v>
      </c>
      <c r="H57" s="5">
        <v>167332</v>
      </c>
      <c r="I57" s="5"/>
      <c r="J57" s="25">
        <f t="shared" si="16"/>
        <v>167332</v>
      </c>
      <c r="K57" s="29">
        <f t="shared" si="17"/>
        <v>1888152</v>
      </c>
      <c r="L57" s="17">
        <v>462321</v>
      </c>
      <c r="M57" s="5">
        <v>33603</v>
      </c>
      <c r="N57" s="25">
        <f t="shared" si="18"/>
        <v>495924</v>
      </c>
      <c r="O57" s="32">
        <f t="shared" si="19"/>
        <v>2384076</v>
      </c>
      <c r="P57" s="2"/>
    </row>
    <row r="58" spans="1:16" ht="20.25" customHeight="1">
      <c r="A58" s="57"/>
      <c r="B58" s="9" t="s">
        <v>20</v>
      </c>
      <c r="C58" s="18">
        <v>2946</v>
      </c>
      <c r="D58" s="3"/>
      <c r="E58" s="3"/>
      <c r="F58" s="3">
        <v>36790</v>
      </c>
      <c r="G58" s="52">
        <f t="shared" si="15"/>
        <v>39736</v>
      </c>
      <c r="H58" s="3">
        <v>54146</v>
      </c>
      <c r="I58" s="3">
        <v>10819</v>
      </c>
      <c r="J58" s="26">
        <f t="shared" si="16"/>
        <v>64965</v>
      </c>
      <c r="K58" s="30">
        <f t="shared" si="17"/>
        <v>104701</v>
      </c>
      <c r="L58" s="19">
        <v>638</v>
      </c>
      <c r="M58" s="3"/>
      <c r="N58" s="26">
        <f t="shared" si="18"/>
        <v>638</v>
      </c>
      <c r="O58" s="21">
        <f t="shared" si="19"/>
        <v>105339</v>
      </c>
      <c r="P58" s="2"/>
    </row>
    <row r="59" spans="1:16" ht="20.25" customHeight="1" thickBot="1">
      <c r="A59" s="58"/>
      <c r="B59" s="20" t="s">
        <v>1</v>
      </c>
      <c r="C59" s="43">
        <f>SUM(C57:C58)</f>
        <v>1424596</v>
      </c>
      <c r="D59" s="35">
        <f>SUM(D57:D58)</f>
        <v>25345</v>
      </c>
      <c r="E59" s="35">
        <f>SUM(E57:E58)</f>
        <v>16433</v>
      </c>
      <c r="F59" s="35">
        <f>SUM(F57:F58)</f>
        <v>294182</v>
      </c>
      <c r="G59" s="50">
        <f t="shared" si="15"/>
        <v>1760556</v>
      </c>
      <c r="H59" s="35">
        <f>SUM(H57:H58)</f>
        <v>221478</v>
      </c>
      <c r="I59" s="35">
        <f>SUM(I57:I58)</f>
        <v>10819</v>
      </c>
      <c r="J59" s="35">
        <f t="shared" si="16"/>
        <v>232297</v>
      </c>
      <c r="K59" s="42">
        <f t="shared" si="17"/>
        <v>1992853</v>
      </c>
      <c r="L59" s="39">
        <f>SUM(L57:L58)</f>
        <v>462959</v>
      </c>
      <c r="M59" s="39">
        <f>SUM(M57:M58)</f>
        <v>33603</v>
      </c>
      <c r="N59" s="35">
        <f t="shared" si="18"/>
        <v>496562</v>
      </c>
      <c r="O59" s="42">
        <f t="shared" si="19"/>
        <v>2489415</v>
      </c>
      <c r="P59" s="2"/>
    </row>
    <row r="60" ht="15.75"/>
    <row r="61" ht="15.75"/>
    <row r="62" ht="15.75"/>
  </sheetData>
  <sheetProtection/>
  <mergeCells count="26">
    <mergeCell ref="A54:A56"/>
    <mergeCell ref="A51:A53"/>
    <mergeCell ref="A48:A50"/>
    <mergeCell ref="A36:A38"/>
    <mergeCell ref="A24:A26"/>
    <mergeCell ref="A27:A29"/>
    <mergeCell ref="A33:A35"/>
    <mergeCell ref="A45:A47"/>
    <mergeCell ref="A42:A44"/>
    <mergeCell ref="A39:A41"/>
    <mergeCell ref="A1:O1"/>
    <mergeCell ref="A4:A5"/>
    <mergeCell ref="B4:B5"/>
    <mergeCell ref="K4:K5"/>
    <mergeCell ref="O4:O5"/>
    <mergeCell ref="A9:A11"/>
    <mergeCell ref="A57:A59"/>
    <mergeCell ref="A15:A17"/>
    <mergeCell ref="L4:N4"/>
    <mergeCell ref="C4:G4"/>
    <mergeCell ref="H4:J4"/>
    <mergeCell ref="A6:A8"/>
    <mergeCell ref="A30:A32"/>
    <mergeCell ref="A12:A14"/>
    <mergeCell ref="A18:A20"/>
    <mergeCell ref="A21:A23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landscape" paperSize="8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ACC002</dc:creator>
  <cp:keywords/>
  <dc:description/>
  <cp:lastModifiedBy>USER</cp:lastModifiedBy>
  <cp:lastPrinted>2015-04-20T01:29:28Z</cp:lastPrinted>
  <dcterms:created xsi:type="dcterms:W3CDTF">2014-07-28T09:33:05Z</dcterms:created>
  <dcterms:modified xsi:type="dcterms:W3CDTF">2018-08-08T05:27:54Z</dcterms:modified>
  <cp:category/>
  <cp:version/>
  <cp:contentType/>
  <cp:contentStatus/>
</cp:coreProperties>
</file>