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F75DE4-ACB6-4672-9A03-AB1DA642CDBF}" xr6:coauthVersionLast="47" xr6:coauthVersionMax="47" xr10:uidLastSave="{00000000-0000-0000-0000-000000000000}"/>
  <bookViews>
    <workbookView xWindow="-120" yWindow="-120" windowWidth="29040" windowHeight="15720" tabRatio="733" activeTab="2" xr2:uid="{00000000-000D-0000-FFFF-FFFF00000000}"/>
  </bookViews>
  <sheets>
    <sheet name="表2-5 歷年畢業人數" sheetId="8" r:id="rId1"/>
    <sheet name="表2-5-1 112學年度畢業人數明細表" sheetId="9" r:id="rId2"/>
    <sheet name="表2-5-2 學士班歷年休退學人數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6" i="9" l="1"/>
  <c r="G106" i="9"/>
  <c r="F106" i="9"/>
  <c r="E106" i="9"/>
  <c r="D106" i="9"/>
  <c r="C106" i="9"/>
  <c r="B106" i="9"/>
  <c r="H104" i="9"/>
  <c r="G104" i="9"/>
  <c r="F104" i="9"/>
  <c r="E104" i="9"/>
  <c r="D104" i="9"/>
  <c r="C104" i="9"/>
  <c r="B104" i="9"/>
  <c r="H102" i="9"/>
  <c r="G102" i="9"/>
  <c r="F102" i="9"/>
  <c r="E102" i="9"/>
  <c r="D102" i="9"/>
  <c r="C102" i="9"/>
  <c r="B102" i="9"/>
  <c r="H98" i="9"/>
  <c r="G98" i="9"/>
  <c r="F98" i="9"/>
  <c r="E98" i="9"/>
  <c r="D98" i="9"/>
  <c r="C98" i="9"/>
  <c r="B98" i="9"/>
  <c r="H90" i="9"/>
  <c r="G90" i="9"/>
  <c r="F90" i="9"/>
  <c r="E90" i="9"/>
  <c r="D90" i="9"/>
  <c r="C90" i="9"/>
  <c r="B90" i="9"/>
  <c r="B86" i="9"/>
  <c r="B82" i="9" s="1"/>
  <c r="H82" i="9"/>
  <c r="G82" i="9"/>
  <c r="F82" i="9"/>
  <c r="E82" i="9"/>
  <c r="D82" i="9"/>
  <c r="C82" i="9"/>
  <c r="H74" i="9"/>
  <c r="G74" i="9"/>
  <c r="F74" i="9"/>
  <c r="E74" i="9"/>
  <c r="D74" i="9"/>
  <c r="C74" i="9"/>
  <c r="B74" i="9"/>
  <c r="H61" i="9"/>
  <c r="G61" i="9"/>
  <c r="F61" i="9"/>
  <c r="E61" i="9"/>
  <c r="D61" i="9"/>
  <c r="C61" i="9"/>
  <c r="B61" i="9"/>
  <c r="H36" i="9"/>
  <c r="G36" i="9"/>
  <c r="F36" i="9"/>
  <c r="E36" i="9"/>
  <c r="D36" i="9"/>
  <c r="C36" i="9"/>
  <c r="B36" i="9"/>
  <c r="H34" i="9"/>
  <c r="G34" i="9"/>
  <c r="F34" i="9"/>
  <c r="E34" i="9"/>
  <c r="D34" i="9"/>
  <c r="C34" i="9"/>
  <c r="B34" i="9"/>
  <c r="B31" i="9"/>
  <c r="B30" i="9"/>
  <c r="H29" i="9"/>
  <c r="G29" i="9"/>
  <c r="F29" i="9"/>
  <c r="E29" i="9"/>
  <c r="D29" i="9"/>
  <c r="C29" i="9"/>
  <c r="B29" i="9"/>
  <c r="B25" i="9"/>
  <c r="B14" i="9" s="1"/>
  <c r="H14" i="9"/>
  <c r="G14" i="9"/>
  <c r="F14" i="9"/>
  <c r="E14" i="9"/>
  <c r="D14" i="9"/>
  <c r="C14" i="9"/>
  <c r="B7" i="9"/>
  <c r="B5" i="9"/>
  <c r="H4" i="9"/>
  <c r="G4" i="9"/>
  <c r="F4" i="9"/>
  <c r="E4" i="9"/>
  <c r="D4" i="9"/>
  <c r="C4" i="9"/>
  <c r="B4" i="9"/>
  <c r="C21" i="8"/>
  <c r="C20" i="8"/>
  <c r="C1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3" authorId="0" shapeId="0" xr:uid="{39C19F47-FD5F-4C78-9564-CF77EDAB3292}">
      <text>
        <r>
          <rPr>
            <b/>
            <sz val="9"/>
            <color indexed="81"/>
            <rFont val="細明體"/>
            <family val="3"/>
            <charset val="136"/>
          </rPr>
          <t>查學</t>
        </r>
        <r>
          <rPr>
            <b/>
            <sz val="9"/>
            <color indexed="81"/>
            <rFont val="Tahoma"/>
            <family val="2"/>
          </rPr>
          <t>12</t>
        </r>
        <r>
          <rPr>
            <b/>
            <sz val="9"/>
            <color indexed="81"/>
            <rFont val="細明體"/>
            <family val="3"/>
            <charset val="136"/>
          </rPr>
          <t>之學士班人數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不含進修學士班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<sst xmlns="http://schemas.openxmlformats.org/spreadsheetml/2006/main" count="140" uniqueCount="138">
  <si>
    <t>總計</t>
  </si>
  <si>
    <t>年度</t>
  </si>
  <si>
    <t>學士班</t>
  </si>
  <si>
    <t>進修學士班</t>
  </si>
  <si>
    <t>碩士班</t>
  </si>
  <si>
    <t>碩專班</t>
  </si>
  <si>
    <t>博士班</t>
  </si>
  <si>
    <t>產專班</t>
  </si>
  <si>
    <t>單位：人</t>
    <phoneticPr fontId="1" type="noConversion"/>
  </si>
  <si>
    <t>學年度</t>
    <phoneticPr fontId="1" type="noConversion"/>
  </si>
  <si>
    <t>表2-5：歷年畢業人數（2000-2023）</t>
    <phoneticPr fontId="1" type="noConversion"/>
  </si>
  <si>
    <t>表2-5-1：112學年度畢業人數明細表（2023）</t>
    <phoneticPr fontId="1" type="noConversion"/>
  </si>
  <si>
    <t>總計</t>
    <phoneticPr fontId="1" type="noConversion"/>
  </si>
  <si>
    <t>學士班</t>
    <phoneticPr fontId="1" type="noConversion"/>
  </si>
  <si>
    <t>進修學士班</t>
    <phoneticPr fontId="1" type="noConversion"/>
  </si>
  <si>
    <t>碩士班</t>
    <phoneticPr fontId="1" type="noConversion"/>
  </si>
  <si>
    <t>碩專班</t>
    <phoneticPr fontId="1" type="noConversion"/>
  </si>
  <si>
    <t>博士班</t>
    <phoneticPr fontId="1" type="noConversion"/>
  </si>
  <si>
    <t>產專班</t>
    <phoneticPr fontId="1" type="noConversion"/>
  </si>
  <si>
    <t>文學院</t>
  </si>
  <si>
    <t>中國文學系</t>
  </si>
  <si>
    <t>外國語文學系</t>
  </si>
  <si>
    <t>歷史學系</t>
  </si>
  <si>
    <t>圖書資訊學研究所</t>
  </si>
  <si>
    <t>台灣人文創新學士學位學程</t>
  </si>
  <si>
    <t>台灣文學與跨國文化研究所</t>
  </si>
  <si>
    <t>台灣文學與跨國文化研究所碩士在職專班</t>
  </si>
  <si>
    <t>台灣與跨文化研究國際博士學位學程</t>
  </si>
  <si>
    <t>數位人文與文創產業進修學士學位學程</t>
  </si>
  <si>
    <t>管理學院</t>
  </si>
  <si>
    <t>財務金融學系</t>
  </si>
  <si>
    <t>企業管理學系</t>
  </si>
  <si>
    <t>科技管理研究所科技管理</t>
  </si>
  <si>
    <t>科技管理研究所電子商務</t>
  </si>
  <si>
    <t>科技管理研究所智慧科技管理班</t>
  </si>
  <si>
    <t>高階經理人碩士在職專班</t>
  </si>
  <si>
    <t>高階經理人碩士在職專班兩岸台商組</t>
  </si>
  <si>
    <t>高階經理人碩士在職專班越南台商組</t>
  </si>
  <si>
    <t>高階經理人碩士在職專班越南農業管理境外專班</t>
  </si>
  <si>
    <t>會計學系</t>
  </si>
  <si>
    <t>資訊管理學系</t>
  </si>
  <si>
    <t>行銷學系</t>
  </si>
  <si>
    <t>運動與健康管理研究所</t>
  </si>
  <si>
    <t>創新產業經營進修學士學位學程</t>
  </si>
  <si>
    <t>法政學院</t>
  </si>
  <si>
    <t>國際政治研究所</t>
  </si>
  <si>
    <t>法律學系</t>
  </si>
  <si>
    <t>教師專業發展研究所</t>
  </si>
  <si>
    <t>國家政策與公共事務研究所</t>
  </si>
  <si>
    <t>創新產業暨國際學院</t>
  </si>
  <si>
    <t>全球事務研究跨洲碩士學位學程</t>
  </si>
  <si>
    <t>農資院</t>
  </si>
  <si>
    <t>景觀與遊憩學士學位學程</t>
  </si>
  <si>
    <t>景觀與遊憩碩士學位學程</t>
  </si>
  <si>
    <t>生物科技學士學位學程</t>
  </si>
  <si>
    <t>國際農企業學士學位學程</t>
  </si>
  <si>
    <t>國際農學碩士學位學程</t>
  </si>
  <si>
    <t>植物醫學暨安全農業碩士學位學程</t>
  </si>
  <si>
    <t>農藝學系</t>
  </si>
  <si>
    <t>園藝學系</t>
  </si>
  <si>
    <t>森林學系</t>
  </si>
  <si>
    <t>應用經濟學系</t>
  </si>
  <si>
    <t>植物病理學系</t>
  </si>
  <si>
    <t>昆蟲學系</t>
  </si>
  <si>
    <t>動物科學系</t>
  </si>
  <si>
    <t>土壤環境科學系</t>
  </si>
  <si>
    <t>生物產業機電工程學系</t>
  </si>
  <si>
    <t>生物科技學研究所</t>
  </si>
  <si>
    <t>水土保持學系</t>
  </si>
  <si>
    <t>食品安全研究所</t>
  </si>
  <si>
    <t>食品暨應用生物科技學系</t>
  </si>
  <si>
    <t>分子與生物農業科學國際研究生博士學位學程</t>
  </si>
  <si>
    <t>生物產業管理研究所</t>
  </si>
  <si>
    <t>生物產業管理進修學士學位學程</t>
  </si>
  <si>
    <t>農業企業經營管理碩士在職專班</t>
  </si>
  <si>
    <t>農業經濟與行銷碩士學位學程</t>
  </si>
  <si>
    <t>理學院</t>
  </si>
  <si>
    <t>奈米科學研究所</t>
  </si>
  <si>
    <t>統計學研究所</t>
  </si>
  <si>
    <t>化學系</t>
  </si>
  <si>
    <t>應用數學系</t>
  </si>
  <si>
    <t>應用數學系計算科學</t>
  </si>
  <si>
    <t>應用數學系數據科學與計算組</t>
  </si>
  <si>
    <t>應用數學系應用數學組</t>
  </si>
  <si>
    <t>應用數學系大數據碩士在職專班</t>
  </si>
  <si>
    <t>物理學系</t>
  </si>
  <si>
    <t>資料科學與資訊計算研究所</t>
  </si>
  <si>
    <t>人工智慧與資料科學碩士在職學位學程</t>
  </si>
  <si>
    <t>大數據產學研發博士學位學程</t>
  </si>
  <si>
    <t>工學院</t>
  </si>
  <si>
    <t>機械工程學系</t>
  </si>
  <si>
    <t>土木工程學系</t>
  </si>
  <si>
    <t>環境工程學系</t>
  </si>
  <si>
    <t>化學工程學系</t>
  </si>
  <si>
    <t>材料科學與工程學系</t>
  </si>
  <si>
    <t>精密工程研究所</t>
  </si>
  <si>
    <t>生醫工程研究所</t>
  </si>
  <si>
    <t>電資學院</t>
  </si>
  <si>
    <t>資訊工程學系</t>
  </si>
  <si>
    <t>光電工程研究所</t>
  </si>
  <si>
    <t>通訊工程研究所</t>
  </si>
  <si>
    <t>電機工程學系</t>
  </si>
  <si>
    <t>電機工程學系光電半導體技術產業碩士專班</t>
  </si>
  <si>
    <t>電機工程學系電機控制產業碩士專班</t>
  </si>
  <si>
    <t>電機資訊學院</t>
  </si>
  <si>
    <t>生科院</t>
  </si>
  <si>
    <t>基因體暨生物資訊學研究所</t>
  </si>
  <si>
    <t>生命科學院碩士在職專班</t>
  </si>
  <si>
    <t>生命科學系</t>
  </si>
  <si>
    <t>分子生物學研究所</t>
  </si>
  <si>
    <t>生物化學研究所</t>
  </si>
  <si>
    <t>生物醫學研究所</t>
  </si>
  <si>
    <t>轉譯醫學博士學位學程</t>
  </si>
  <si>
    <t>獸醫學院</t>
  </si>
  <si>
    <t>獸醫學系</t>
  </si>
  <si>
    <t>微生物暨公共衛生學研究所</t>
  </si>
  <si>
    <t>獸醫病理生物學研究所</t>
  </si>
  <si>
    <t>學程學院</t>
  </si>
  <si>
    <t>微生物基因體學博士學位學程</t>
  </si>
  <si>
    <t>醫學院</t>
  </si>
  <si>
    <t>組織工程與再生醫學博士學位學程</t>
  </si>
  <si>
    <t>循環經濟學院</t>
  </si>
  <si>
    <t>工業與智慧科技碩士學位學程</t>
  </si>
  <si>
    <t>半導體與綠色科技碩士學位學程</t>
  </si>
  <si>
    <t>生物與永續科技碩士學位學程</t>
  </si>
  <si>
    <t>特用作物及代謝體碩士學位學程</t>
  </si>
  <si>
    <t>國際精準農企業發展碩士學位學程</t>
  </si>
  <si>
    <t>植物保健碩士學位學程</t>
  </si>
  <si>
    <t>112學年度</t>
  </si>
  <si>
    <t>表2-5-2：學士班歷年休退學人數（2012-2024）</t>
    <phoneticPr fontId="1" type="noConversion"/>
  </si>
  <si>
    <t>學期</t>
    <phoneticPr fontId="1" type="noConversion"/>
  </si>
  <si>
    <t>休學人數</t>
    <phoneticPr fontId="1" type="noConversion"/>
  </si>
  <si>
    <t>退學人數</t>
    <phoneticPr fontId="1" type="noConversion"/>
  </si>
  <si>
    <t>備註</t>
    <phoneticPr fontId="1" type="noConversion"/>
  </si>
  <si>
    <t>因學業成績</t>
    <phoneticPr fontId="1" type="noConversion"/>
  </si>
  <si>
    <t>其他原因</t>
    <phoneticPr fontId="1" type="noConversion"/>
  </si>
  <si>
    <t>合計</t>
    <phoneticPr fontId="1" type="noConversion"/>
  </si>
  <si>
    <t>自1021起，學業成績不及格退學改為登記為下學期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</si>
</sst>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theme="5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 tint="0.3999755851924192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/>
    <xf numFmtId="0" fontId="4" fillId="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3" xfId="1" applyNumberFormat="1" applyFont="1" applyFill="1" applyBorder="1" applyAlignment="1">
      <alignment horizontal="center" vertical="center"/>
    </xf>
    <xf numFmtId="0" fontId="0" fillId="5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4" xfId="1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3" fillId="0" borderId="0" xfId="1" applyAlignment="1">
      <alignment horizontal="center" vertical="center"/>
    </xf>
    <xf numFmtId="0" fontId="3" fillId="0" borderId="5" xfId="1" applyBorder="1" applyAlignment="1">
      <alignment vertical="center" wrapText="1"/>
    </xf>
    <xf numFmtId="0" fontId="3" fillId="0" borderId="5" xfId="1" applyBorder="1" applyAlignment="1">
      <alignment horizontal="center" vertical="center"/>
    </xf>
    <xf numFmtId="0" fontId="3" fillId="0" borderId="5" xfId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/>
    </xf>
    <xf numFmtId="0" fontId="9" fillId="8" borderId="1" xfId="0" quotePrefix="1" applyFont="1" applyFill="1" applyBorder="1">
      <alignment vertical="center"/>
    </xf>
    <xf numFmtId="0" fontId="9" fillId="8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7" fillId="8" borderId="1" xfId="0" quotePrefix="1" applyFont="1" applyFill="1" applyBorder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 applyFont="1" applyAlignment="1">
      <alignment horizontal="center" vertical="center"/>
    </xf>
    <xf numFmtId="0" fontId="9" fillId="9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5" borderId="2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3" xfId="0" applyFont="1" applyFill="1" applyBorder="1">
      <alignment vertical="center"/>
    </xf>
    <xf numFmtId="0" fontId="0" fillId="0" borderId="2" xfId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0" fillId="5" borderId="2" xfId="0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0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5" borderId="6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0" fillId="6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6" borderId="1" xfId="0" applyFont="1" applyFill="1" applyBorder="1">
      <alignment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好 2" xfId="3" xr:uid="{00000000-0005-0000-0000-000003000000}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workbookViewId="0">
      <pane ySplit="3" topLeftCell="A4" activePane="bottomLeft" state="frozen"/>
      <selection pane="bottomLeft" activeCell="K17" sqref="K17"/>
    </sheetView>
  </sheetViews>
  <sheetFormatPr defaultColWidth="9" defaultRowHeight="16.5"/>
  <cols>
    <col min="1" max="4" width="9" style="1"/>
    <col min="5" max="5" width="12.75" style="1" customWidth="1"/>
    <col min="6" max="16384" width="9" style="1"/>
  </cols>
  <sheetData>
    <row r="1" spans="1:9" s="3" customFormat="1" ht="19.5">
      <c r="A1" s="4" t="s">
        <v>10</v>
      </c>
      <c r="B1" s="4"/>
    </row>
    <row r="2" spans="1:9">
      <c r="A2" s="2"/>
      <c r="B2" s="2"/>
      <c r="I2" s="1" t="s">
        <v>8</v>
      </c>
    </row>
    <row r="3" spans="1:9" ht="18.75" customHeight="1">
      <c r="A3" s="12" t="s">
        <v>1</v>
      </c>
      <c r="B3" s="12" t="s">
        <v>9</v>
      </c>
      <c r="C3" s="12" t="s">
        <v>0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3" t="s">
        <v>7</v>
      </c>
    </row>
    <row r="4" spans="1:9">
      <c r="A4" s="14">
        <v>2000</v>
      </c>
      <c r="B4" s="14">
        <v>89</v>
      </c>
      <c r="C4" s="15">
        <v>2186</v>
      </c>
      <c r="D4" s="15">
        <v>1349</v>
      </c>
      <c r="E4" s="15">
        <v>39</v>
      </c>
      <c r="F4" s="15">
        <v>727</v>
      </c>
      <c r="G4" s="15">
        <v>21</v>
      </c>
      <c r="H4" s="15">
        <v>50</v>
      </c>
      <c r="I4" s="16">
        <v>0</v>
      </c>
    </row>
    <row r="5" spans="1:9">
      <c r="A5" s="17">
        <v>2001</v>
      </c>
      <c r="B5" s="17">
        <v>90</v>
      </c>
      <c r="C5" s="18">
        <v>2702</v>
      </c>
      <c r="D5" s="18">
        <v>1333</v>
      </c>
      <c r="E5" s="18">
        <v>378</v>
      </c>
      <c r="F5" s="18">
        <v>844</v>
      </c>
      <c r="G5" s="18">
        <v>79</v>
      </c>
      <c r="H5" s="18">
        <v>68</v>
      </c>
      <c r="I5" s="19">
        <v>0</v>
      </c>
    </row>
    <row r="6" spans="1:9">
      <c r="A6" s="14">
        <v>2002</v>
      </c>
      <c r="B6" s="14">
        <v>91</v>
      </c>
      <c r="C6" s="15">
        <v>2784</v>
      </c>
      <c r="D6" s="15">
        <v>1372</v>
      </c>
      <c r="E6" s="15">
        <v>391</v>
      </c>
      <c r="F6" s="15">
        <v>877</v>
      </c>
      <c r="G6" s="15">
        <v>91</v>
      </c>
      <c r="H6" s="15">
        <v>53</v>
      </c>
      <c r="I6" s="16">
        <v>0</v>
      </c>
    </row>
    <row r="7" spans="1:9">
      <c r="A7" s="17">
        <v>2003</v>
      </c>
      <c r="B7" s="17">
        <v>92</v>
      </c>
      <c r="C7" s="18">
        <v>2961</v>
      </c>
      <c r="D7" s="18">
        <v>1379</v>
      </c>
      <c r="E7" s="18">
        <v>295</v>
      </c>
      <c r="F7" s="18">
        <v>986</v>
      </c>
      <c r="G7" s="18">
        <v>197</v>
      </c>
      <c r="H7" s="18">
        <v>104</v>
      </c>
      <c r="I7" s="19">
        <v>0</v>
      </c>
    </row>
    <row r="8" spans="1:9">
      <c r="A8" s="14">
        <v>2004</v>
      </c>
      <c r="B8" s="14">
        <v>93</v>
      </c>
      <c r="C8" s="15">
        <v>3593</v>
      </c>
      <c r="D8" s="15">
        <v>1714</v>
      </c>
      <c r="E8" s="15">
        <v>427</v>
      </c>
      <c r="F8" s="15">
        <v>1140</v>
      </c>
      <c r="G8" s="15">
        <v>232</v>
      </c>
      <c r="H8" s="15">
        <v>80</v>
      </c>
      <c r="I8" s="16">
        <v>0</v>
      </c>
    </row>
    <row r="9" spans="1:9">
      <c r="A9" s="17">
        <v>2005</v>
      </c>
      <c r="B9" s="17">
        <v>94</v>
      </c>
      <c r="C9" s="18">
        <v>3649</v>
      </c>
      <c r="D9" s="18">
        <v>1682</v>
      </c>
      <c r="E9" s="18">
        <v>404</v>
      </c>
      <c r="F9" s="18">
        <v>1166</v>
      </c>
      <c r="G9" s="18">
        <v>293</v>
      </c>
      <c r="H9" s="18">
        <v>104</v>
      </c>
      <c r="I9" s="19">
        <v>0</v>
      </c>
    </row>
    <row r="10" spans="1:9">
      <c r="A10" s="14">
        <v>2006</v>
      </c>
      <c r="B10" s="14">
        <v>95</v>
      </c>
      <c r="C10" s="15">
        <v>3802</v>
      </c>
      <c r="D10" s="15">
        <v>1754</v>
      </c>
      <c r="E10" s="15">
        <v>360</v>
      </c>
      <c r="F10" s="15">
        <v>1184</v>
      </c>
      <c r="G10" s="15">
        <v>321</v>
      </c>
      <c r="H10" s="15">
        <v>125</v>
      </c>
      <c r="I10" s="16">
        <v>58</v>
      </c>
    </row>
    <row r="11" spans="1:9">
      <c r="A11" s="17">
        <v>2007</v>
      </c>
      <c r="B11" s="17">
        <v>96</v>
      </c>
      <c r="C11" s="18">
        <v>3900</v>
      </c>
      <c r="D11" s="18">
        <v>1781</v>
      </c>
      <c r="E11" s="18">
        <v>396</v>
      </c>
      <c r="F11" s="18">
        <v>1204</v>
      </c>
      <c r="G11" s="18">
        <v>321</v>
      </c>
      <c r="H11" s="18">
        <v>164</v>
      </c>
      <c r="I11" s="19">
        <v>34</v>
      </c>
    </row>
    <row r="12" spans="1:9">
      <c r="A12" s="14">
        <v>2008</v>
      </c>
      <c r="B12" s="14">
        <v>97</v>
      </c>
      <c r="C12" s="15">
        <v>4079</v>
      </c>
      <c r="D12" s="15">
        <v>1876</v>
      </c>
      <c r="E12" s="15">
        <v>372</v>
      </c>
      <c r="F12" s="15">
        <v>1233</v>
      </c>
      <c r="G12" s="15">
        <v>363</v>
      </c>
      <c r="H12" s="15">
        <v>182</v>
      </c>
      <c r="I12" s="16">
        <v>53</v>
      </c>
    </row>
    <row r="13" spans="1:9">
      <c r="A13" s="17">
        <v>2009</v>
      </c>
      <c r="B13" s="17">
        <v>98</v>
      </c>
      <c r="C13" s="18">
        <v>4044</v>
      </c>
      <c r="D13" s="18">
        <v>1869</v>
      </c>
      <c r="E13" s="18">
        <v>324</v>
      </c>
      <c r="F13" s="18">
        <v>1270</v>
      </c>
      <c r="G13" s="18">
        <v>381</v>
      </c>
      <c r="H13" s="18">
        <v>174</v>
      </c>
      <c r="I13" s="19">
        <v>26</v>
      </c>
    </row>
    <row r="14" spans="1:9">
      <c r="A14" s="14">
        <v>2010</v>
      </c>
      <c r="B14" s="14">
        <v>99</v>
      </c>
      <c r="C14" s="15">
        <v>4280</v>
      </c>
      <c r="D14" s="15">
        <v>1988</v>
      </c>
      <c r="E14" s="15">
        <v>318</v>
      </c>
      <c r="F14" s="15">
        <v>1337</v>
      </c>
      <c r="G14" s="15">
        <v>430</v>
      </c>
      <c r="H14" s="15">
        <v>187</v>
      </c>
      <c r="I14" s="16">
        <v>20</v>
      </c>
    </row>
    <row r="15" spans="1:9">
      <c r="A15" s="17">
        <v>2011</v>
      </c>
      <c r="B15" s="17">
        <v>100</v>
      </c>
      <c r="C15" s="18">
        <v>4367</v>
      </c>
      <c r="D15" s="18">
        <v>2007</v>
      </c>
      <c r="E15" s="18">
        <v>296</v>
      </c>
      <c r="F15" s="18">
        <v>1381</v>
      </c>
      <c r="G15" s="18">
        <v>478</v>
      </c>
      <c r="H15" s="18">
        <v>200</v>
      </c>
      <c r="I15" s="19">
        <v>5</v>
      </c>
    </row>
    <row r="16" spans="1:9">
      <c r="A16" s="14">
        <v>2012</v>
      </c>
      <c r="B16" s="14">
        <v>101</v>
      </c>
      <c r="C16" s="15">
        <v>4359</v>
      </c>
      <c r="D16" s="20">
        <v>2067</v>
      </c>
      <c r="E16" s="20">
        <v>246</v>
      </c>
      <c r="F16" s="20">
        <v>1316</v>
      </c>
      <c r="G16" s="20">
        <v>548</v>
      </c>
      <c r="H16" s="20">
        <v>180</v>
      </c>
      <c r="I16" s="16">
        <v>2</v>
      </c>
    </row>
    <row r="17" spans="1:9">
      <c r="A17" s="17">
        <v>2013</v>
      </c>
      <c r="B17" s="17">
        <v>102</v>
      </c>
      <c r="C17" s="18">
        <v>4203</v>
      </c>
      <c r="D17" s="18">
        <v>1969</v>
      </c>
      <c r="E17" s="18">
        <v>212</v>
      </c>
      <c r="F17" s="18">
        <v>1312</v>
      </c>
      <c r="G17" s="18">
        <v>527</v>
      </c>
      <c r="H17" s="18">
        <v>180</v>
      </c>
      <c r="I17" s="19">
        <v>3</v>
      </c>
    </row>
    <row r="18" spans="1:9">
      <c r="A18" s="21">
        <v>2014</v>
      </c>
      <c r="B18" s="21">
        <v>103</v>
      </c>
      <c r="C18" s="22">
        <v>4032</v>
      </c>
      <c r="D18" s="22">
        <v>1852</v>
      </c>
      <c r="E18" s="22">
        <v>219</v>
      </c>
      <c r="F18" s="22">
        <v>1299</v>
      </c>
      <c r="G18" s="22">
        <v>487</v>
      </c>
      <c r="H18" s="22">
        <v>174</v>
      </c>
      <c r="I18" s="11">
        <v>1</v>
      </c>
    </row>
    <row r="19" spans="1:9">
      <c r="A19" s="6">
        <v>2015</v>
      </c>
      <c r="B19" s="6">
        <v>104</v>
      </c>
      <c r="C19" s="5">
        <f>SUM(D19:I19)</f>
        <v>3857</v>
      </c>
      <c r="D19" s="7">
        <v>1841</v>
      </c>
      <c r="E19" s="7">
        <v>182</v>
      </c>
      <c r="F19" s="7">
        <v>1272</v>
      </c>
      <c r="G19" s="7">
        <v>418</v>
      </c>
      <c r="H19" s="7">
        <v>144</v>
      </c>
      <c r="I19" s="8">
        <v>0</v>
      </c>
    </row>
    <row r="20" spans="1:9">
      <c r="A20" s="9">
        <v>2016</v>
      </c>
      <c r="B20" s="9">
        <v>105</v>
      </c>
      <c r="C20" s="10">
        <f>SUM(D20:I20)</f>
        <v>3941</v>
      </c>
      <c r="D20" s="9">
        <v>1859</v>
      </c>
      <c r="E20" s="9">
        <v>207</v>
      </c>
      <c r="F20" s="9">
        <v>1272</v>
      </c>
      <c r="G20" s="9">
        <v>452</v>
      </c>
      <c r="H20" s="9">
        <v>144</v>
      </c>
      <c r="I20" s="9">
        <v>7</v>
      </c>
    </row>
    <row r="21" spans="1:9">
      <c r="A21" s="8">
        <v>2017</v>
      </c>
      <c r="B21" s="8">
        <v>106</v>
      </c>
      <c r="C21" s="5">
        <f>SUM(D21:I21)</f>
        <v>3886</v>
      </c>
      <c r="D21" s="8">
        <v>1840</v>
      </c>
      <c r="E21" s="8">
        <v>193</v>
      </c>
      <c r="F21" s="8">
        <v>1256</v>
      </c>
      <c r="G21" s="8">
        <v>446</v>
      </c>
      <c r="H21" s="8">
        <v>150</v>
      </c>
      <c r="I21" s="8">
        <v>1</v>
      </c>
    </row>
    <row r="22" spans="1:9">
      <c r="A22" s="9">
        <v>2018</v>
      </c>
      <c r="B22" s="9">
        <v>107</v>
      </c>
      <c r="C22" s="9">
        <v>3887</v>
      </c>
      <c r="D22" s="9">
        <v>1882</v>
      </c>
      <c r="E22" s="9">
        <v>178</v>
      </c>
      <c r="F22" s="9">
        <v>1309</v>
      </c>
      <c r="G22" s="9">
        <v>405</v>
      </c>
      <c r="H22" s="9">
        <v>108</v>
      </c>
      <c r="I22" s="9">
        <v>5</v>
      </c>
    </row>
    <row r="23" spans="1:9">
      <c r="A23" s="8">
        <v>2019</v>
      </c>
      <c r="B23" s="8">
        <v>108</v>
      </c>
      <c r="C23" s="8">
        <v>3950</v>
      </c>
      <c r="D23" s="8">
        <v>1915</v>
      </c>
      <c r="E23" s="8">
        <v>219</v>
      </c>
      <c r="F23" s="8">
        <v>1267</v>
      </c>
      <c r="G23" s="8">
        <v>422</v>
      </c>
      <c r="H23" s="8">
        <v>117</v>
      </c>
      <c r="I23" s="8">
        <v>10</v>
      </c>
    </row>
    <row r="24" spans="1:9">
      <c r="A24" s="9">
        <v>2020</v>
      </c>
      <c r="B24" s="9">
        <v>109</v>
      </c>
      <c r="C24" s="9">
        <v>4045</v>
      </c>
      <c r="D24" s="9">
        <v>1898</v>
      </c>
      <c r="E24" s="9">
        <v>182</v>
      </c>
      <c r="F24" s="9">
        <v>1401</v>
      </c>
      <c r="G24" s="9">
        <v>461</v>
      </c>
      <c r="H24" s="9">
        <v>92</v>
      </c>
      <c r="I24" s="9">
        <v>11</v>
      </c>
    </row>
    <row r="25" spans="1:9" s="25" customFormat="1">
      <c r="A25" s="24">
        <v>2021</v>
      </c>
      <c r="B25" s="24">
        <v>110</v>
      </c>
      <c r="C25" s="24">
        <v>3940</v>
      </c>
      <c r="D25" s="24">
        <v>1894</v>
      </c>
      <c r="E25" s="24">
        <v>206</v>
      </c>
      <c r="F25" s="24">
        <v>1245</v>
      </c>
      <c r="G25" s="24">
        <v>471</v>
      </c>
      <c r="H25" s="24">
        <v>118</v>
      </c>
      <c r="I25" s="24">
        <v>6</v>
      </c>
    </row>
    <row r="26" spans="1:9" s="23" customFormat="1">
      <c r="A26" s="9">
        <v>2022</v>
      </c>
      <c r="B26" s="9">
        <v>111</v>
      </c>
      <c r="C26" s="9">
        <v>3979</v>
      </c>
      <c r="D26" s="9">
        <v>1904</v>
      </c>
      <c r="E26" s="9">
        <v>179</v>
      </c>
      <c r="F26" s="9">
        <v>1376</v>
      </c>
      <c r="G26" s="9">
        <v>418</v>
      </c>
      <c r="H26" s="9">
        <v>100</v>
      </c>
      <c r="I26" s="9">
        <v>2</v>
      </c>
    </row>
    <row r="27" spans="1:9">
      <c r="A27" s="24">
        <v>2023</v>
      </c>
      <c r="B27" s="24">
        <v>112</v>
      </c>
      <c r="C27" s="24">
        <v>4097</v>
      </c>
      <c r="D27" s="24">
        <v>1840</v>
      </c>
      <c r="E27" s="24">
        <v>162</v>
      </c>
      <c r="F27" s="24">
        <v>1488</v>
      </c>
      <c r="G27" s="24">
        <v>479</v>
      </c>
      <c r="H27" s="24">
        <v>125</v>
      </c>
      <c r="I27" s="24">
        <v>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920E-4EAB-438B-A711-43BACD616782}">
  <dimension ref="A1:H112"/>
  <sheetViews>
    <sheetView workbookViewId="0"/>
  </sheetViews>
  <sheetFormatPr defaultRowHeight="16.5"/>
  <cols>
    <col min="1" max="1" width="55.5" bestFit="1" customWidth="1"/>
  </cols>
  <sheetData>
    <row r="1" spans="1:8" s="38" customFormat="1" ht="19.5">
      <c r="A1" s="36" t="s">
        <v>11</v>
      </c>
      <c r="B1" s="26"/>
      <c r="C1" s="26"/>
      <c r="D1" s="26"/>
      <c r="E1" s="26"/>
      <c r="F1" s="26"/>
      <c r="G1" s="26"/>
      <c r="H1" s="37"/>
    </row>
    <row r="2" spans="1:8">
      <c r="A2" s="27"/>
      <c r="B2" s="28"/>
      <c r="C2" s="29"/>
      <c r="D2" s="29"/>
      <c r="E2" s="29"/>
      <c r="F2" s="29"/>
      <c r="G2" s="29"/>
      <c r="H2" s="29" t="s">
        <v>8</v>
      </c>
    </row>
    <row r="3" spans="1:8" ht="33">
      <c r="A3" s="30" t="s">
        <v>128</v>
      </c>
      <c r="B3" s="31" t="s">
        <v>12</v>
      </c>
      <c r="C3" s="30" t="s">
        <v>13</v>
      </c>
      <c r="D3" s="30" t="s">
        <v>14</v>
      </c>
      <c r="E3" s="30" t="s">
        <v>15</v>
      </c>
      <c r="F3" s="30" t="s">
        <v>16</v>
      </c>
      <c r="G3" s="30" t="s">
        <v>17</v>
      </c>
      <c r="H3" s="30" t="s">
        <v>18</v>
      </c>
    </row>
    <row r="4" spans="1:8">
      <c r="A4" s="32" t="s">
        <v>19</v>
      </c>
      <c r="B4" s="33">
        <f>SUM(B5:B13)</f>
        <v>322</v>
      </c>
      <c r="C4" s="33">
        <f t="shared" ref="C4:H4" si="0">SUM(C5:C13)</f>
        <v>166</v>
      </c>
      <c r="D4" s="33">
        <f t="shared" si="0"/>
        <v>92</v>
      </c>
      <c r="E4" s="33">
        <f t="shared" si="0"/>
        <v>45</v>
      </c>
      <c r="F4" s="33">
        <f t="shared" si="0"/>
        <v>14</v>
      </c>
      <c r="G4" s="33">
        <f t="shared" si="0"/>
        <v>5</v>
      </c>
      <c r="H4" s="33">
        <f t="shared" si="0"/>
        <v>0</v>
      </c>
    </row>
    <row r="5" spans="1:8">
      <c r="A5" s="34" t="s">
        <v>20</v>
      </c>
      <c r="B5" s="34">
        <f>68+4</f>
        <v>72</v>
      </c>
      <c r="C5" s="34">
        <v>30</v>
      </c>
      <c r="D5" s="34">
        <v>22</v>
      </c>
      <c r="E5" s="34">
        <v>13</v>
      </c>
      <c r="F5" s="34">
        <v>4</v>
      </c>
      <c r="G5" s="34">
        <v>3</v>
      </c>
      <c r="H5" s="34"/>
    </row>
    <row r="6" spans="1:8">
      <c r="A6" s="34" t="s">
        <v>21</v>
      </c>
      <c r="B6" s="34">
        <v>95</v>
      </c>
      <c r="C6" s="34">
        <v>55</v>
      </c>
      <c r="D6" s="34">
        <v>37</v>
      </c>
      <c r="E6" s="34">
        <v>3</v>
      </c>
      <c r="F6" s="34"/>
      <c r="G6" s="34"/>
      <c r="H6" s="34"/>
    </row>
    <row r="7" spans="1:8">
      <c r="A7" s="34" t="s">
        <v>22</v>
      </c>
      <c r="B7" s="34">
        <f>76+2</f>
        <v>78</v>
      </c>
      <c r="C7" s="34">
        <v>66</v>
      </c>
      <c r="D7" s="34"/>
      <c r="E7" s="34">
        <v>9</v>
      </c>
      <c r="F7" s="34">
        <v>2</v>
      </c>
      <c r="G7" s="34">
        <v>1</v>
      </c>
      <c r="H7" s="34"/>
    </row>
    <row r="8" spans="1:8">
      <c r="A8" s="34" t="s">
        <v>23</v>
      </c>
      <c r="B8" s="34">
        <v>10</v>
      </c>
      <c r="C8" s="34"/>
      <c r="D8" s="34"/>
      <c r="E8" s="34">
        <v>10</v>
      </c>
      <c r="F8" s="34"/>
      <c r="G8" s="34"/>
      <c r="H8" s="34"/>
    </row>
    <row r="9" spans="1:8">
      <c r="A9" s="34" t="s">
        <v>24</v>
      </c>
      <c r="B9" s="34">
        <v>15</v>
      </c>
      <c r="C9" s="34">
        <v>15</v>
      </c>
      <c r="D9" s="34"/>
      <c r="E9" s="34"/>
      <c r="F9" s="34"/>
      <c r="G9" s="34"/>
      <c r="H9" s="34"/>
    </row>
    <row r="10" spans="1:8">
      <c r="A10" s="34" t="s">
        <v>25</v>
      </c>
      <c r="B10" s="34">
        <v>10</v>
      </c>
      <c r="C10" s="34"/>
      <c r="D10" s="34"/>
      <c r="E10" s="34">
        <v>10</v>
      </c>
      <c r="F10" s="34"/>
      <c r="G10" s="34"/>
      <c r="H10" s="34"/>
    </row>
    <row r="11" spans="1:8">
      <c r="A11" s="34" t="s">
        <v>26</v>
      </c>
      <c r="B11" s="34">
        <v>8</v>
      </c>
      <c r="C11" s="34"/>
      <c r="D11" s="34"/>
      <c r="E11" s="34"/>
      <c r="F11" s="34">
        <v>8</v>
      </c>
      <c r="G11" s="34"/>
      <c r="H11" s="34"/>
    </row>
    <row r="12" spans="1:8">
      <c r="A12" s="34" t="s">
        <v>27</v>
      </c>
      <c r="B12" s="34">
        <v>1</v>
      </c>
      <c r="C12" s="34"/>
      <c r="D12" s="34"/>
      <c r="E12" s="34"/>
      <c r="F12" s="34"/>
      <c r="G12" s="34">
        <v>1</v>
      </c>
      <c r="H12" s="34"/>
    </row>
    <row r="13" spans="1:8">
      <c r="A13" s="34" t="s">
        <v>28</v>
      </c>
      <c r="B13" s="34">
        <v>33</v>
      </c>
      <c r="C13" s="34"/>
      <c r="D13" s="34">
        <v>33</v>
      </c>
      <c r="E13" s="34"/>
      <c r="F13" s="34"/>
      <c r="G13" s="34"/>
      <c r="H13" s="34"/>
    </row>
    <row r="14" spans="1:8">
      <c r="A14" s="32" t="s">
        <v>29</v>
      </c>
      <c r="B14" s="33">
        <f>SUM(B15:B28)</f>
        <v>640</v>
      </c>
      <c r="C14" s="33">
        <f t="shared" ref="C14:H14" si="1">SUM(C15:C28)</f>
        <v>228</v>
      </c>
      <c r="D14" s="33">
        <f t="shared" si="1"/>
        <v>33</v>
      </c>
      <c r="E14" s="33">
        <f t="shared" si="1"/>
        <v>189</v>
      </c>
      <c r="F14" s="33">
        <f t="shared" si="1"/>
        <v>180</v>
      </c>
      <c r="G14" s="33">
        <f t="shared" si="1"/>
        <v>10</v>
      </c>
      <c r="H14" s="33">
        <f t="shared" si="1"/>
        <v>0</v>
      </c>
    </row>
    <row r="15" spans="1:8">
      <c r="A15" s="34" t="s">
        <v>30</v>
      </c>
      <c r="B15" s="34">
        <v>74</v>
      </c>
      <c r="C15" s="34">
        <v>44</v>
      </c>
      <c r="D15" s="34"/>
      <c r="E15" s="34">
        <v>30</v>
      </c>
      <c r="F15" s="34"/>
      <c r="G15" s="34"/>
      <c r="H15" s="34"/>
    </row>
    <row r="16" spans="1:8">
      <c r="A16" s="34" t="s">
        <v>31</v>
      </c>
      <c r="B16" s="34">
        <v>98</v>
      </c>
      <c r="C16" s="34">
        <v>62</v>
      </c>
      <c r="D16" s="34"/>
      <c r="E16" s="34">
        <v>31</v>
      </c>
      <c r="F16" s="34"/>
      <c r="G16" s="34">
        <v>5</v>
      </c>
      <c r="H16" s="34"/>
    </row>
    <row r="17" spans="1:8">
      <c r="A17" s="34" t="s">
        <v>32</v>
      </c>
      <c r="B17" s="34">
        <v>21</v>
      </c>
      <c r="C17" s="34"/>
      <c r="D17" s="34"/>
      <c r="E17" s="34">
        <v>16</v>
      </c>
      <c r="F17" s="34"/>
      <c r="G17" s="34">
        <v>5</v>
      </c>
      <c r="H17" s="34"/>
    </row>
    <row r="18" spans="1:8">
      <c r="A18" s="34" t="s">
        <v>33</v>
      </c>
      <c r="B18" s="34">
        <v>11</v>
      </c>
      <c r="C18" s="34"/>
      <c r="D18" s="34"/>
      <c r="E18" s="34">
        <v>11</v>
      </c>
      <c r="F18" s="34"/>
      <c r="G18" s="34"/>
      <c r="H18" s="34"/>
    </row>
    <row r="19" spans="1:8">
      <c r="A19" s="34" t="s">
        <v>34</v>
      </c>
      <c r="B19" s="34">
        <v>12</v>
      </c>
      <c r="C19" s="34"/>
      <c r="D19" s="34"/>
      <c r="E19" s="34"/>
      <c r="F19" s="34">
        <v>12</v>
      </c>
      <c r="G19" s="34"/>
      <c r="H19" s="34"/>
    </row>
    <row r="20" spans="1:8">
      <c r="A20" s="34" t="s">
        <v>35</v>
      </c>
      <c r="B20" s="34">
        <v>115</v>
      </c>
      <c r="C20" s="34"/>
      <c r="D20" s="34"/>
      <c r="E20" s="34"/>
      <c r="F20" s="34">
        <v>115</v>
      </c>
      <c r="G20" s="34"/>
      <c r="H20" s="34"/>
    </row>
    <row r="21" spans="1:8">
      <c r="A21" s="34" t="s">
        <v>36</v>
      </c>
      <c r="B21" s="34">
        <v>6</v>
      </c>
      <c r="C21" s="34"/>
      <c r="D21" s="34"/>
      <c r="E21" s="34"/>
      <c r="F21" s="34">
        <v>6</v>
      </c>
      <c r="G21" s="34"/>
      <c r="H21" s="34"/>
    </row>
    <row r="22" spans="1:8">
      <c r="A22" s="34" t="s">
        <v>37</v>
      </c>
      <c r="B22" s="34">
        <v>11</v>
      </c>
      <c r="C22" s="34"/>
      <c r="D22" s="34"/>
      <c r="E22" s="34"/>
      <c r="F22" s="34">
        <v>11</v>
      </c>
      <c r="G22" s="34"/>
      <c r="H22" s="34"/>
    </row>
    <row r="23" spans="1:8">
      <c r="A23" s="34" t="s">
        <v>38</v>
      </c>
      <c r="B23" s="34">
        <v>1</v>
      </c>
      <c r="C23" s="34"/>
      <c r="D23" s="34"/>
      <c r="E23" s="34"/>
      <c r="F23" s="34">
        <v>1</v>
      </c>
      <c r="G23" s="34"/>
      <c r="H23" s="34"/>
    </row>
    <row r="24" spans="1:8">
      <c r="A24" s="34" t="s">
        <v>39</v>
      </c>
      <c r="B24" s="34">
        <v>66</v>
      </c>
      <c r="C24" s="34">
        <v>43</v>
      </c>
      <c r="D24" s="34"/>
      <c r="E24" s="34">
        <v>23</v>
      </c>
      <c r="F24" s="34"/>
      <c r="G24" s="34"/>
      <c r="H24" s="34"/>
    </row>
    <row r="25" spans="1:8">
      <c r="A25" s="34" t="s">
        <v>40</v>
      </c>
      <c r="B25" s="34">
        <f>82+35</f>
        <v>117</v>
      </c>
      <c r="C25" s="34">
        <v>32</v>
      </c>
      <c r="D25" s="34"/>
      <c r="E25" s="34">
        <v>50</v>
      </c>
      <c r="F25" s="34">
        <v>35</v>
      </c>
      <c r="G25" s="34"/>
      <c r="H25" s="34"/>
    </row>
    <row r="26" spans="1:8">
      <c r="A26" s="34" t="s">
        <v>41</v>
      </c>
      <c r="B26" s="34">
        <v>70</v>
      </c>
      <c r="C26" s="34">
        <v>47</v>
      </c>
      <c r="D26" s="34"/>
      <c r="E26" s="34">
        <v>23</v>
      </c>
      <c r="F26" s="34"/>
      <c r="G26" s="34"/>
      <c r="H26" s="34"/>
    </row>
    <row r="27" spans="1:8">
      <c r="A27" s="34" t="s">
        <v>42</v>
      </c>
      <c r="B27" s="34">
        <v>5</v>
      </c>
      <c r="C27" s="34"/>
      <c r="D27" s="34"/>
      <c r="E27" s="34">
        <v>5</v>
      </c>
      <c r="F27" s="34"/>
      <c r="G27" s="34"/>
      <c r="H27" s="34"/>
    </row>
    <row r="28" spans="1:8">
      <c r="A28" s="34" t="s">
        <v>43</v>
      </c>
      <c r="B28" s="34">
        <v>33</v>
      </c>
      <c r="C28" s="34"/>
      <c r="D28" s="34">
        <v>33</v>
      </c>
      <c r="E28" s="34"/>
      <c r="F28" s="34"/>
      <c r="G28" s="34"/>
      <c r="H28" s="34"/>
    </row>
    <row r="29" spans="1:8">
      <c r="A29" s="32" t="s">
        <v>44</v>
      </c>
      <c r="B29" s="33">
        <f>SUM(B30:B33)</f>
        <v>160</v>
      </c>
      <c r="C29" s="33">
        <f t="shared" ref="C29:H29" si="2">SUM(C30:C33)</f>
        <v>41</v>
      </c>
      <c r="D29" s="33">
        <f t="shared" si="2"/>
        <v>0</v>
      </c>
      <c r="E29" s="33">
        <f t="shared" si="2"/>
        <v>62</v>
      </c>
      <c r="F29" s="33">
        <f t="shared" si="2"/>
        <v>54</v>
      </c>
      <c r="G29" s="33">
        <f t="shared" si="2"/>
        <v>3</v>
      </c>
      <c r="H29" s="33">
        <f t="shared" si="2"/>
        <v>0</v>
      </c>
    </row>
    <row r="30" spans="1:8">
      <c r="A30" s="34" t="s">
        <v>45</v>
      </c>
      <c r="B30" s="34">
        <f>25+18</f>
        <v>43</v>
      </c>
      <c r="C30" s="34"/>
      <c r="D30" s="34"/>
      <c r="E30" s="34">
        <v>22</v>
      </c>
      <c r="F30" s="34">
        <v>18</v>
      </c>
      <c r="G30" s="34">
        <v>3</v>
      </c>
      <c r="H30" s="34"/>
    </row>
    <row r="31" spans="1:8">
      <c r="A31" s="34" t="s">
        <v>46</v>
      </c>
      <c r="B31" s="34">
        <f>65+16</f>
        <v>81</v>
      </c>
      <c r="C31" s="34">
        <v>41</v>
      </c>
      <c r="D31" s="34"/>
      <c r="E31" s="34">
        <v>24</v>
      </c>
      <c r="F31" s="34">
        <v>16</v>
      </c>
      <c r="G31" s="34"/>
      <c r="H31" s="34"/>
    </row>
    <row r="32" spans="1:8">
      <c r="A32" s="34" t="s">
        <v>47</v>
      </c>
      <c r="B32" s="34">
        <v>6</v>
      </c>
      <c r="C32" s="34"/>
      <c r="D32" s="34"/>
      <c r="E32" s="34">
        <v>6</v>
      </c>
      <c r="F32" s="34"/>
      <c r="G32" s="34"/>
      <c r="H32" s="34"/>
    </row>
    <row r="33" spans="1:8">
      <c r="A33" s="34" t="s">
        <v>48</v>
      </c>
      <c r="B33" s="34">
        <v>30</v>
      </c>
      <c r="C33" s="34"/>
      <c r="D33" s="34"/>
      <c r="E33" s="34">
        <v>10</v>
      </c>
      <c r="F33" s="34">
        <v>20</v>
      </c>
      <c r="G33" s="34"/>
      <c r="H33" s="34"/>
    </row>
    <row r="34" spans="1:8">
      <c r="A34" s="32" t="s">
        <v>49</v>
      </c>
      <c r="B34" s="32">
        <f>SUM(B35)</f>
        <v>6</v>
      </c>
      <c r="C34" s="32">
        <f t="shared" ref="C34:H34" si="3">SUM(C35)</f>
        <v>0</v>
      </c>
      <c r="D34" s="32">
        <f t="shared" si="3"/>
        <v>0</v>
      </c>
      <c r="E34" s="32">
        <f t="shared" si="3"/>
        <v>6</v>
      </c>
      <c r="F34" s="32">
        <f t="shared" si="3"/>
        <v>0</v>
      </c>
      <c r="G34" s="32">
        <f t="shared" si="3"/>
        <v>0</v>
      </c>
      <c r="H34" s="32">
        <f t="shared" si="3"/>
        <v>0</v>
      </c>
    </row>
    <row r="35" spans="1:8">
      <c r="A35" s="34" t="s">
        <v>50</v>
      </c>
      <c r="B35" s="34">
        <v>6</v>
      </c>
      <c r="C35" s="34"/>
      <c r="D35" s="34"/>
      <c r="E35" s="34">
        <v>6</v>
      </c>
      <c r="F35" s="34"/>
      <c r="G35" s="34"/>
      <c r="H35" s="34"/>
    </row>
    <row r="36" spans="1:8">
      <c r="A36" s="32" t="s">
        <v>51</v>
      </c>
      <c r="B36" s="33">
        <f>SUM(B37:B60)</f>
        <v>1034</v>
      </c>
      <c r="C36" s="33">
        <f t="shared" ref="C36:H36" si="4">SUM(C37:C60)</f>
        <v>589</v>
      </c>
      <c r="D36" s="33">
        <f t="shared" si="4"/>
        <v>37</v>
      </c>
      <c r="E36" s="33">
        <f t="shared" si="4"/>
        <v>305</v>
      </c>
      <c r="F36" s="33">
        <f t="shared" si="4"/>
        <v>62</v>
      </c>
      <c r="G36" s="33">
        <f t="shared" si="4"/>
        <v>41</v>
      </c>
      <c r="H36" s="33">
        <f t="shared" si="4"/>
        <v>0</v>
      </c>
    </row>
    <row r="37" spans="1:8">
      <c r="A37" s="34" t="s">
        <v>52</v>
      </c>
      <c r="B37" s="34">
        <v>19</v>
      </c>
      <c r="C37" s="34">
        <v>19</v>
      </c>
      <c r="D37" s="34"/>
      <c r="E37" s="34"/>
      <c r="F37" s="34"/>
      <c r="G37" s="34"/>
      <c r="H37" s="34"/>
    </row>
    <row r="38" spans="1:8">
      <c r="A38" s="34" t="s">
        <v>53</v>
      </c>
      <c r="B38" s="34">
        <v>1</v>
      </c>
      <c r="C38" s="34"/>
      <c r="D38" s="34"/>
      <c r="E38" s="34">
        <v>1</v>
      </c>
      <c r="F38" s="34"/>
      <c r="G38" s="34"/>
      <c r="H38" s="34"/>
    </row>
    <row r="39" spans="1:8">
      <c r="A39" s="34" t="s">
        <v>54</v>
      </c>
      <c r="B39" s="34">
        <v>31</v>
      </c>
      <c r="C39" s="34">
        <v>31</v>
      </c>
      <c r="D39" s="34"/>
      <c r="E39" s="34"/>
      <c r="F39" s="34"/>
      <c r="G39" s="34"/>
      <c r="H39" s="34"/>
    </row>
    <row r="40" spans="1:8">
      <c r="A40" s="34" t="s">
        <v>55</v>
      </c>
      <c r="B40" s="34">
        <v>20</v>
      </c>
      <c r="C40" s="34">
        <v>20</v>
      </c>
      <c r="D40" s="34"/>
      <c r="E40" s="34"/>
      <c r="F40" s="34"/>
      <c r="G40" s="34"/>
      <c r="H40" s="34"/>
    </row>
    <row r="41" spans="1:8">
      <c r="A41" s="34" t="s">
        <v>56</v>
      </c>
      <c r="B41" s="34">
        <v>6</v>
      </c>
      <c r="C41" s="34"/>
      <c r="D41" s="34"/>
      <c r="E41" s="34">
        <v>6</v>
      </c>
      <c r="F41" s="34"/>
      <c r="G41" s="34"/>
      <c r="H41" s="34"/>
    </row>
    <row r="42" spans="1:8">
      <c r="A42" s="34" t="s">
        <v>57</v>
      </c>
      <c r="B42" s="34">
        <v>9</v>
      </c>
      <c r="C42" s="34"/>
      <c r="D42" s="34"/>
      <c r="E42" s="34">
        <v>9</v>
      </c>
      <c r="F42" s="34"/>
      <c r="G42" s="34"/>
      <c r="H42" s="34"/>
    </row>
    <row r="43" spans="1:8">
      <c r="A43" s="34" t="s">
        <v>58</v>
      </c>
      <c r="B43" s="34">
        <v>55</v>
      </c>
      <c r="C43" s="34">
        <v>42</v>
      </c>
      <c r="D43" s="34"/>
      <c r="E43" s="34">
        <v>11</v>
      </c>
      <c r="F43" s="34"/>
      <c r="G43" s="34">
        <v>2</v>
      </c>
      <c r="H43" s="34"/>
    </row>
    <row r="44" spans="1:8">
      <c r="A44" s="34" t="s">
        <v>59</v>
      </c>
      <c r="B44" s="34">
        <v>72</v>
      </c>
      <c r="C44" s="34">
        <v>45</v>
      </c>
      <c r="D44" s="34"/>
      <c r="E44" s="34">
        <v>22</v>
      </c>
      <c r="F44" s="34"/>
      <c r="G44" s="34">
        <v>5</v>
      </c>
      <c r="H44" s="34"/>
    </row>
    <row r="45" spans="1:8">
      <c r="A45" s="34" t="s">
        <v>60</v>
      </c>
      <c r="B45" s="34">
        <v>79</v>
      </c>
      <c r="C45" s="34">
        <v>49</v>
      </c>
      <c r="D45" s="34"/>
      <c r="E45" s="34">
        <v>26</v>
      </c>
      <c r="F45" s="34"/>
      <c r="G45" s="34">
        <v>4</v>
      </c>
      <c r="H45" s="34"/>
    </row>
    <row r="46" spans="1:8">
      <c r="A46" s="34" t="s">
        <v>61</v>
      </c>
      <c r="B46" s="34">
        <v>93</v>
      </c>
      <c r="C46" s="34">
        <v>56</v>
      </c>
      <c r="D46" s="34"/>
      <c r="E46" s="34">
        <v>18</v>
      </c>
      <c r="F46" s="34">
        <v>13</v>
      </c>
      <c r="G46" s="34">
        <v>6</v>
      </c>
      <c r="H46" s="34"/>
    </row>
    <row r="47" spans="1:8">
      <c r="A47" s="34" t="s">
        <v>62</v>
      </c>
      <c r="B47" s="34">
        <v>68</v>
      </c>
      <c r="C47" s="34">
        <v>45</v>
      </c>
      <c r="D47" s="34"/>
      <c r="E47" s="34">
        <v>22</v>
      </c>
      <c r="F47" s="34"/>
      <c r="G47" s="34">
        <v>1</v>
      </c>
      <c r="H47" s="34"/>
    </row>
    <row r="48" spans="1:8">
      <c r="A48" s="34" t="s">
        <v>63</v>
      </c>
      <c r="B48" s="34">
        <v>69</v>
      </c>
      <c r="C48" s="34">
        <v>48</v>
      </c>
      <c r="D48" s="34"/>
      <c r="E48" s="34">
        <v>18</v>
      </c>
      <c r="F48" s="34"/>
      <c r="G48" s="34">
        <v>3</v>
      </c>
      <c r="H48" s="34"/>
    </row>
    <row r="49" spans="1:8">
      <c r="A49" s="34" t="s">
        <v>64</v>
      </c>
      <c r="B49" s="34">
        <v>77</v>
      </c>
      <c r="C49" s="34">
        <v>46</v>
      </c>
      <c r="D49" s="34"/>
      <c r="E49" s="34">
        <v>28</v>
      </c>
      <c r="F49" s="34"/>
      <c r="G49" s="34">
        <v>3</v>
      </c>
      <c r="H49" s="34"/>
    </row>
    <row r="50" spans="1:8">
      <c r="A50" s="34" t="s">
        <v>65</v>
      </c>
      <c r="B50" s="34">
        <v>50</v>
      </c>
      <c r="C50" s="34">
        <v>35</v>
      </c>
      <c r="D50" s="34"/>
      <c r="E50" s="34">
        <v>13</v>
      </c>
      <c r="F50" s="34"/>
      <c r="G50" s="34">
        <v>2</v>
      </c>
      <c r="H50" s="34"/>
    </row>
    <row r="51" spans="1:8">
      <c r="A51" s="34" t="s">
        <v>66</v>
      </c>
      <c r="B51" s="34">
        <v>65</v>
      </c>
      <c r="C51" s="34">
        <v>50</v>
      </c>
      <c r="D51" s="34"/>
      <c r="E51" s="34">
        <v>13</v>
      </c>
      <c r="F51" s="34"/>
      <c r="G51" s="34">
        <v>2</v>
      </c>
      <c r="H51" s="34"/>
    </row>
    <row r="52" spans="1:8">
      <c r="A52" s="34" t="s">
        <v>67</v>
      </c>
      <c r="B52" s="34">
        <v>27</v>
      </c>
      <c r="C52" s="34"/>
      <c r="D52" s="34"/>
      <c r="E52" s="34">
        <v>25</v>
      </c>
      <c r="F52" s="34"/>
      <c r="G52" s="34">
        <v>2</v>
      </c>
      <c r="H52" s="34"/>
    </row>
    <row r="53" spans="1:8">
      <c r="A53" s="34" t="s">
        <v>68</v>
      </c>
      <c r="B53" s="34">
        <v>104</v>
      </c>
      <c r="C53" s="34">
        <v>55</v>
      </c>
      <c r="D53" s="34"/>
      <c r="E53" s="34">
        <v>27</v>
      </c>
      <c r="F53" s="34">
        <v>20</v>
      </c>
      <c r="G53" s="34">
        <v>2</v>
      </c>
      <c r="H53" s="34"/>
    </row>
    <row r="54" spans="1:8">
      <c r="A54" s="34" t="s">
        <v>69</v>
      </c>
      <c r="B54" s="34">
        <v>8</v>
      </c>
      <c r="C54" s="34"/>
      <c r="D54" s="34"/>
      <c r="E54" s="34">
        <v>8</v>
      </c>
      <c r="F54" s="34"/>
      <c r="G54" s="34"/>
      <c r="H54" s="34"/>
    </row>
    <row r="55" spans="1:8">
      <c r="A55" s="34" t="s">
        <v>70</v>
      </c>
      <c r="B55" s="34">
        <v>101</v>
      </c>
      <c r="C55" s="34">
        <v>48</v>
      </c>
      <c r="D55" s="34"/>
      <c r="E55" s="34">
        <v>37</v>
      </c>
      <c r="F55" s="34">
        <v>14</v>
      </c>
      <c r="G55" s="34">
        <v>2</v>
      </c>
      <c r="H55" s="34"/>
    </row>
    <row r="56" spans="1:8">
      <c r="A56" s="34" t="s">
        <v>71</v>
      </c>
      <c r="B56" s="34">
        <v>7</v>
      </c>
      <c r="C56" s="34"/>
      <c r="D56" s="34"/>
      <c r="E56" s="34"/>
      <c r="F56" s="34"/>
      <c r="G56" s="34">
        <v>7</v>
      </c>
      <c r="H56" s="34"/>
    </row>
    <row r="57" spans="1:8">
      <c r="A57" s="34" t="s">
        <v>72</v>
      </c>
      <c r="B57" s="34">
        <v>11</v>
      </c>
      <c r="C57" s="34"/>
      <c r="D57" s="34"/>
      <c r="E57" s="34">
        <v>11</v>
      </c>
      <c r="F57" s="34"/>
      <c r="G57" s="34"/>
      <c r="H57" s="34"/>
    </row>
    <row r="58" spans="1:8">
      <c r="A58" s="34" t="s">
        <v>73</v>
      </c>
      <c r="B58" s="34">
        <v>37</v>
      </c>
      <c r="C58" s="34"/>
      <c r="D58" s="34">
        <v>37</v>
      </c>
      <c r="E58" s="34"/>
      <c r="F58" s="34"/>
      <c r="G58" s="34"/>
      <c r="H58" s="34"/>
    </row>
    <row r="59" spans="1:8">
      <c r="A59" s="34" t="s">
        <v>74</v>
      </c>
      <c r="B59" s="34">
        <v>15</v>
      </c>
      <c r="C59" s="34"/>
      <c r="D59" s="34"/>
      <c r="E59" s="34"/>
      <c r="F59" s="34">
        <v>15</v>
      </c>
      <c r="G59" s="34"/>
      <c r="H59" s="34"/>
    </row>
    <row r="60" spans="1:8">
      <c r="A60" s="34" t="s">
        <v>75</v>
      </c>
      <c r="B60" s="34">
        <v>10</v>
      </c>
      <c r="C60" s="34"/>
      <c r="D60" s="34"/>
      <c r="E60" s="34">
        <v>10</v>
      </c>
      <c r="F60" s="34"/>
      <c r="G60" s="34"/>
      <c r="H60" s="34"/>
    </row>
    <row r="61" spans="1:8">
      <c r="A61" s="32" t="s">
        <v>76</v>
      </c>
      <c r="B61" s="33">
        <f>SUM(B62:B73)</f>
        <v>357</v>
      </c>
      <c r="C61" s="33">
        <f t="shared" ref="C61:H61" si="5">SUM(C62:C73)</f>
        <v>181</v>
      </c>
      <c r="D61" s="33">
        <f t="shared" si="5"/>
        <v>0</v>
      </c>
      <c r="E61" s="33">
        <f t="shared" si="5"/>
        <v>144</v>
      </c>
      <c r="F61" s="33">
        <f t="shared" si="5"/>
        <v>26</v>
      </c>
      <c r="G61" s="33">
        <f t="shared" si="5"/>
        <v>6</v>
      </c>
      <c r="H61" s="33">
        <f t="shared" si="5"/>
        <v>0</v>
      </c>
    </row>
    <row r="62" spans="1:8">
      <c r="A62" s="34" t="s">
        <v>77</v>
      </c>
      <c r="B62" s="34">
        <v>23</v>
      </c>
      <c r="C62" s="34"/>
      <c r="D62" s="34"/>
      <c r="E62" s="34">
        <v>23</v>
      </c>
      <c r="F62" s="34"/>
      <c r="G62" s="34"/>
      <c r="H62" s="34"/>
    </row>
    <row r="63" spans="1:8">
      <c r="A63" s="34" t="s">
        <v>78</v>
      </c>
      <c r="B63" s="34">
        <v>17</v>
      </c>
      <c r="C63" s="34"/>
      <c r="D63" s="34"/>
      <c r="E63" s="34">
        <v>17</v>
      </c>
      <c r="F63" s="34"/>
      <c r="G63" s="34"/>
      <c r="H63" s="34"/>
    </row>
    <row r="64" spans="1:8">
      <c r="A64" s="34" t="s">
        <v>79</v>
      </c>
      <c r="B64" s="34">
        <v>124</v>
      </c>
      <c r="C64" s="34">
        <v>51</v>
      </c>
      <c r="D64" s="34"/>
      <c r="E64" s="34">
        <v>70</v>
      </c>
      <c r="F64" s="34"/>
      <c r="G64" s="34">
        <v>3</v>
      </c>
      <c r="H64" s="34"/>
    </row>
    <row r="65" spans="1:8">
      <c r="A65" s="34" t="s">
        <v>80</v>
      </c>
      <c r="B65" s="34">
        <v>7</v>
      </c>
      <c r="C65" s="34">
        <v>1</v>
      </c>
      <c r="D65" s="34"/>
      <c r="E65" s="34">
        <v>5</v>
      </c>
      <c r="F65" s="34"/>
      <c r="G65" s="34">
        <v>1</v>
      </c>
      <c r="H65" s="34"/>
    </row>
    <row r="66" spans="1:8">
      <c r="A66" s="34" t="s">
        <v>81</v>
      </c>
      <c r="B66" s="34">
        <v>3</v>
      </c>
      <c r="C66" s="34"/>
      <c r="D66" s="34"/>
      <c r="E66" s="34">
        <v>3</v>
      </c>
      <c r="F66" s="34"/>
      <c r="G66" s="34"/>
      <c r="H66" s="34"/>
    </row>
    <row r="67" spans="1:8">
      <c r="A67" s="34" t="s">
        <v>82</v>
      </c>
      <c r="B67" s="34">
        <v>35</v>
      </c>
      <c r="C67" s="34">
        <v>35</v>
      </c>
      <c r="D67" s="34"/>
      <c r="E67" s="34"/>
      <c r="F67" s="34"/>
      <c r="G67" s="34"/>
      <c r="H67" s="34"/>
    </row>
    <row r="68" spans="1:8">
      <c r="A68" s="34" t="s">
        <v>83</v>
      </c>
      <c r="B68" s="34">
        <v>43</v>
      </c>
      <c r="C68" s="34">
        <v>43</v>
      </c>
      <c r="D68" s="34"/>
      <c r="E68" s="34"/>
      <c r="F68" s="34"/>
      <c r="G68" s="34"/>
      <c r="H68" s="34"/>
    </row>
    <row r="69" spans="1:8">
      <c r="A69" s="34" t="s">
        <v>84</v>
      </c>
      <c r="B69" s="34">
        <v>12</v>
      </c>
      <c r="C69" s="34"/>
      <c r="D69" s="34"/>
      <c r="E69" s="34"/>
      <c r="F69" s="34">
        <v>12</v>
      </c>
      <c r="G69" s="34"/>
      <c r="H69" s="34"/>
    </row>
    <row r="70" spans="1:8">
      <c r="A70" s="34" t="s">
        <v>85</v>
      </c>
      <c r="B70" s="34">
        <v>64</v>
      </c>
      <c r="C70" s="34">
        <v>51</v>
      </c>
      <c r="D70" s="34"/>
      <c r="E70" s="34">
        <v>12</v>
      </c>
      <c r="F70" s="34"/>
      <c r="G70" s="34">
        <v>1</v>
      </c>
      <c r="H70" s="34"/>
    </row>
    <row r="71" spans="1:8">
      <c r="A71" s="34" t="s">
        <v>86</v>
      </c>
      <c r="B71" s="34">
        <v>14</v>
      </c>
      <c r="C71" s="34"/>
      <c r="D71" s="34"/>
      <c r="E71" s="34">
        <v>14</v>
      </c>
      <c r="F71" s="34"/>
      <c r="G71" s="34"/>
      <c r="H71" s="34"/>
    </row>
    <row r="72" spans="1:8">
      <c r="A72" s="34" t="s">
        <v>87</v>
      </c>
      <c r="B72" s="34">
        <v>14</v>
      </c>
      <c r="C72" s="34"/>
      <c r="D72" s="34"/>
      <c r="E72" s="34"/>
      <c r="F72" s="34">
        <v>14</v>
      </c>
      <c r="G72" s="34"/>
      <c r="H72" s="34"/>
    </row>
    <row r="73" spans="1:8">
      <c r="A73" s="34" t="s">
        <v>88</v>
      </c>
      <c r="B73" s="34">
        <v>1</v>
      </c>
      <c r="C73" s="34"/>
      <c r="D73" s="34"/>
      <c r="E73" s="34"/>
      <c r="F73" s="34"/>
      <c r="G73" s="34">
        <v>1</v>
      </c>
      <c r="H73" s="34"/>
    </row>
    <row r="74" spans="1:8">
      <c r="A74" s="32" t="s">
        <v>89</v>
      </c>
      <c r="B74" s="33">
        <f>SUM(B75:B81)</f>
        <v>824</v>
      </c>
      <c r="C74" s="33">
        <f t="shared" ref="C74:H74" si="6">SUM(C75:C81)</f>
        <v>350</v>
      </c>
      <c r="D74" s="33">
        <f t="shared" si="6"/>
        <v>0</v>
      </c>
      <c r="E74" s="33">
        <f t="shared" si="6"/>
        <v>362</v>
      </c>
      <c r="F74" s="33">
        <f t="shared" si="6"/>
        <v>87</v>
      </c>
      <c r="G74" s="33">
        <f t="shared" si="6"/>
        <v>25</v>
      </c>
      <c r="H74" s="33">
        <f t="shared" si="6"/>
        <v>0</v>
      </c>
    </row>
    <row r="75" spans="1:8">
      <c r="A75" s="34" t="s">
        <v>90</v>
      </c>
      <c r="B75" s="34">
        <v>186</v>
      </c>
      <c r="C75" s="34">
        <v>89</v>
      </c>
      <c r="D75" s="34"/>
      <c r="E75" s="34">
        <v>81</v>
      </c>
      <c r="F75" s="34">
        <v>14</v>
      </c>
      <c r="G75" s="34">
        <v>2</v>
      </c>
      <c r="H75" s="34"/>
    </row>
    <row r="76" spans="1:8">
      <c r="A76" s="34" t="s">
        <v>91</v>
      </c>
      <c r="B76" s="34">
        <v>176</v>
      </c>
      <c r="C76" s="34">
        <v>105</v>
      </c>
      <c r="D76" s="34"/>
      <c r="E76" s="34">
        <v>50</v>
      </c>
      <c r="F76" s="34">
        <v>15</v>
      </c>
      <c r="G76" s="34">
        <v>6</v>
      </c>
      <c r="H76" s="34"/>
    </row>
    <row r="77" spans="1:8">
      <c r="A77" s="34" t="s">
        <v>92</v>
      </c>
      <c r="B77" s="34">
        <v>126</v>
      </c>
      <c r="C77" s="34">
        <v>49</v>
      </c>
      <c r="D77" s="34"/>
      <c r="E77" s="34">
        <v>44</v>
      </c>
      <c r="F77" s="34">
        <v>27</v>
      </c>
      <c r="G77" s="34">
        <v>6</v>
      </c>
      <c r="H77" s="34"/>
    </row>
    <row r="78" spans="1:8">
      <c r="A78" s="34" t="s">
        <v>93</v>
      </c>
      <c r="B78" s="34">
        <v>131</v>
      </c>
      <c r="C78" s="34">
        <v>47</v>
      </c>
      <c r="D78" s="34"/>
      <c r="E78" s="34">
        <v>70</v>
      </c>
      <c r="F78" s="34">
        <v>12</v>
      </c>
      <c r="G78" s="34">
        <v>2</v>
      </c>
      <c r="H78" s="34"/>
    </row>
    <row r="79" spans="1:8">
      <c r="A79" s="34" t="s">
        <v>94</v>
      </c>
      <c r="B79" s="34">
        <v>145</v>
      </c>
      <c r="C79" s="34">
        <v>60</v>
      </c>
      <c r="D79" s="34"/>
      <c r="E79" s="34">
        <v>68</v>
      </c>
      <c r="F79" s="34">
        <v>11</v>
      </c>
      <c r="G79" s="34">
        <v>6</v>
      </c>
      <c r="H79" s="34"/>
    </row>
    <row r="80" spans="1:8">
      <c r="A80" s="34" t="s">
        <v>95</v>
      </c>
      <c r="B80" s="34">
        <v>44</v>
      </c>
      <c r="C80" s="34"/>
      <c r="D80" s="34"/>
      <c r="E80" s="34">
        <v>33</v>
      </c>
      <c r="F80" s="34">
        <v>8</v>
      </c>
      <c r="G80" s="34">
        <v>3</v>
      </c>
      <c r="H80" s="34"/>
    </row>
    <row r="81" spans="1:8">
      <c r="A81" s="34" t="s">
        <v>96</v>
      </c>
      <c r="B81" s="34">
        <v>16</v>
      </c>
      <c r="C81" s="34"/>
      <c r="D81" s="34"/>
      <c r="E81" s="34">
        <v>16</v>
      </c>
      <c r="F81" s="34"/>
      <c r="G81" s="34"/>
      <c r="H81" s="34"/>
    </row>
    <row r="82" spans="1:8">
      <c r="A82" s="35" t="s">
        <v>97</v>
      </c>
      <c r="B82" s="33">
        <f>SUM(B83:B89)</f>
        <v>384</v>
      </c>
      <c r="C82" s="33">
        <f t="shared" ref="C82:H82" si="7">SUM(C83:C89)</f>
        <v>125</v>
      </c>
      <c r="D82" s="33">
        <f t="shared" si="7"/>
        <v>0</v>
      </c>
      <c r="E82" s="33">
        <f t="shared" si="7"/>
        <v>209</v>
      </c>
      <c r="F82" s="33">
        <f t="shared" si="7"/>
        <v>38</v>
      </c>
      <c r="G82" s="33">
        <f t="shared" si="7"/>
        <v>9</v>
      </c>
      <c r="H82" s="33">
        <f t="shared" si="7"/>
        <v>3</v>
      </c>
    </row>
    <row r="83" spans="1:8">
      <c r="A83" s="34" t="s">
        <v>98</v>
      </c>
      <c r="B83" s="34">
        <v>119</v>
      </c>
      <c r="C83" s="34">
        <v>29</v>
      </c>
      <c r="D83" s="34"/>
      <c r="E83" s="34">
        <v>71</v>
      </c>
      <c r="F83" s="34">
        <v>15</v>
      </c>
      <c r="G83" s="34">
        <v>4</v>
      </c>
      <c r="H83" s="34"/>
    </row>
    <row r="84" spans="1:8">
      <c r="A84" s="34" t="s">
        <v>99</v>
      </c>
      <c r="B84" s="34">
        <v>16</v>
      </c>
      <c r="C84" s="34"/>
      <c r="D84" s="34"/>
      <c r="E84" s="34">
        <v>16</v>
      </c>
      <c r="F84" s="34"/>
      <c r="G84" s="34"/>
      <c r="H84" s="34"/>
    </row>
    <row r="85" spans="1:8">
      <c r="A85" s="34" t="s">
        <v>100</v>
      </c>
      <c r="B85" s="34">
        <v>15</v>
      </c>
      <c r="C85" s="34"/>
      <c r="D85" s="34"/>
      <c r="E85" s="34">
        <v>15</v>
      </c>
      <c r="F85" s="34"/>
      <c r="G85" s="34"/>
      <c r="H85" s="34"/>
    </row>
    <row r="86" spans="1:8">
      <c r="A86" s="34" t="s">
        <v>101</v>
      </c>
      <c r="B86" s="34">
        <f>182+23</f>
        <v>205</v>
      </c>
      <c r="C86" s="34">
        <v>70</v>
      </c>
      <c r="D86" s="34"/>
      <c r="E86" s="34">
        <v>107</v>
      </c>
      <c r="F86" s="34">
        <v>23</v>
      </c>
      <c r="G86" s="34">
        <v>5</v>
      </c>
      <c r="H86" s="34"/>
    </row>
    <row r="87" spans="1:8">
      <c r="A87" s="34" t="s">
        <v>102</v>
      </c>
      <c r="B87" s="34">
        <v>1</v>
      </c>
      <c r="C87" s="34"/>
      <c r="D87" s="34"/>
      <c r="E87" s="34"/>
      <c r="F87" s="34"/>
      <c r="G87" s="34"/>
      <c r="H87" s="34">
        <v>1</v>
      </c>
    </row>
    <row r="88" spans="1:8">
      <c r="A88" s="34" t="s">
        <v>103</v>
      </c>
      <c r="B88" s="34">
        <v>2</v>
      </c>
      <c r="C88" s="34"/>
      <c r="D88" s="34"/>
      <c r="E88" s="34"/>
      <c r="F88" s="34"/>
      <c r="G88" s="34"/>
      <c r="H88" s="34">
        <v>2</v>
      </c>
    </row>
    <row r="89" spans="1:8">
      <c r="A89" s="34" t="s">
        <v>104</v>
      </c>
      <c r="B89" s="34">
        <v>26</v>
      </c>
      <c r="C89" s="34">
        <v>26</v>
      </c>
      <c r="D89" s="34"/>
      <c r="E89" s="34"/>
      <c r="F89" s="34"/>
      <c r="G89" s="34"/>
      <c r="H89" s="34"/>
    </row>
    <row r="90" spans="1:8">
      <c r="A90" s="32" t="s">
        <v>105</v>
      </c>
      <c r="B90" s="33">
        <f>SUM(B91:B97)</f>
        <v>206</v>
      </c>
      <c r="C90" s="33">
        <f t="shared" ref="C90:H90" si="8">SUM(C91:C97)</f>
        <v>87</v>
      </c>
      <c r="D90" s="33">
        <f t="shared" si="8"/>
        <v>0</v>
      </c>
      <c r="E90" s="33">
        <f t="shared" si="8"/>
        <v>87</v>
      </c>
      <c r="F90" s="33">
        <f t="shared" si="8"/>
        <v>18</v>
      </c>
      <c r="G90" s="33">
        <f t="shared" si="8"/>
        <v>14</v>
      </c>
      <c r="H90" s="33">
        <f t="shared" si="8"/>
        <v>0</v>
      </c>
    </row>
    <row r="91" spans="1:8">
      <c r="A91" s="34" t="s">
        <v>106</v>
      </c>
      <c r="B91" s="34">
        <v>9</v>
      </c>
      <c r="C91" s="34"/>
      <c r="D91" s="34"/>
      <c r="E91" s="34">
        <v>9</v>
      </c>
      <c r="F91" s="34"/>
      <c r="G91" s="34"/>
      <c r="H91" s="34"/>
    </row>
    <row r="92" spans="1:8">
      <c r="A92" s="34" t="s">
        <v>107</v>
      </c>
      <c r="B92" s="34">
        <v>18</v>
      </c>
      <c r="C92" s="34"/>
      <c r="D92" s="34"/>
      <c r="E92" s="34"/>
      <c r="F92" s="34">
        <v>18</v>
      </c>
      <c r="G92" s="34"/>
      <c r="H92" s="34"/>
    </row>
    <row r="93" spans="1:8">
      <c r="A93" s="34" t="s">
        <v>108</v>
      </c>
      <c r="B93" s="34">
        <v>130</v>
      </c>
      <c r="C93" s="34">
        <v>87</v>
      </c>
      <c r="D93" s="34"/>
      <c r="E93" s="34">
        <v>39</v>
      </c>
      <c r="F93" s="34"/>
      <c r="G93" s="34">
        <v>4</v>
      </c>
      <c r="H93" s="34"/>
    </row>
    <row r="94" spans="1:8">
      <c r="A94" s="34" t="s">
        <v>109</v>
      </c>
      <c r="B94" s="34">
        <v>20</v>
      </c>
      <c r="C94" s="34"/>
      <c r="D94" s="34"/>
      <c r="E94" s="34">
        <v>19</v>
      </c>
      <c r="F94" s="34"/>
      <c r="G94" s="34">
        <v>1</v>
      </c>
      <c r="H94" s="34"/>
    </row>
    <row r="95" spans="1:8">
      <c r="A95" s="34" t="s">
        <v>110</v>
      </c>
      <c r="B95" s="34">
        <v>10</v>
      </c>
      <c r="C95" s="34"/>
      <c r="D95" s="34"/>
      <c r="E95" s="34">
        <v>8</v>
      </c>
      <c r="F95" s="34"/>
      <c r="G95" s="34">
        <v>2</v>
      </c>
      <c r="H95" s="34"/>
    </row>
    <row r="96" spans="1:8">
      <c r="A96" s="34" t="s">
        <v>111</v>
      </c>
      <c r="B96" s="34">
        <v>14</v>
      </c>
      <c r="C96" s="34"/>
      <c r="D96" s="34"/>
      <c r="E96" s="34">
        <v>12</v>
      </c>
      <c r="F96" s="34"/>
      <c r="G96" s="34">
        <v>2</v>
      </c>
      <c r="H96" s="34"/>
    </row>
    <row r="97" spans="1:8">
      <c r="A97" s="34" t="s">
        <v>112</v>
      </c>
      <c r="B97" s="34">
        <v>5</v>
      </c>
      <c r="C97" s="34"/>
      <c r="D97" s="34"/>
      <c r="E97" s="34"/>
      <c r="F97" s="34"/>
      <c r="G97" s="34">
        <v>5</v>
      </c>
      <c r="H97" s="34"/>
    </row>
    <row r="98" spans="1:8">
      <c r="A98" s="32" t="s">
        <v>113</v>
      </c>
      <c r="B98" s="33">
        <f>SUM(B99:B101)</f>
        <v>117</v>
      </c>
      <c r="C98" s="33">
        <f t="shared" ref="C98:H98" si="9">SUM(C99:C101)</f>
        <v>73</v>
      </c>
      <c r="D98" s="33">
        <f t="shared" si="9"/>
        <v>0</v>
      </c>
      <c r="E98" s="33">
        <f t="shared" si="9"/>
        <v>39</v>
      </c>
      <c r="F98" s="33">
        <f t="shared" si="9"/>
        <v>0</v>
      </c>
      <c r="G98" s="33">
        <f t="shared" si="9"/>
        <v>5</v>
      </c>
      <c r="H98" s="33">
        <f t="shared" si="9"/>
        <v>0</v>
      </c>
    </row>
    <row r="99" spans="1:8">
      <c r="A99" s="34" t="s">
        <v>114</v>
      </c>
      <c r="B99" s="34">
        <v>101</v>
      </c>
      <c r="C99" s="34">
        <v>73</v>
      </c>
      <c r="D99" s="34"/>
      <c r="E99" s="34">
        <v>27</v>
      </c>
      <c r="F99" s="34"/>
      <c r="G99" s="34">
        <v>1</v>
      </c>
      <c r="H99" s="34"/>
    </row>
    <row r="100" spans="1:8">
      <c r="A100" s="34" t="s">
        <v>115</v>
      </c>
      <c r="B100" s="34">
        <v>11</v>
      </c>
      <c r="C100" s="34"/>
      <c r="D100" s="34"/>
      <c r="E100" s="34">
        <v>7</v>
      </c>
      <c r="F100" s="34"/>
      <c r="G100" s="34">
        <v>4</v>
      </c>
      <c r="H100" s="34"/>
    </row>
    <row r="101" spans="1:8">
      <c r="A101" s="34" t="s">
        <v>116</v>
      </c>
      <c r="B101" s="34">
        <v>5</v>
      </c>
      <c r="C101" s="34"/>
      <c r="D101" s="34"/>
      <c r="E101" s="34">
        <v>5</v>
      </c>
      <c r="F101" s="34"/>
      <c r="G101" s="34"/>
      <c r="H101" s="34"/>
    </row>
    <row r="102" spans="1:8">
      <c r="A102" s="35" t="s">
        <v>117</v>
      </c>
      <c r="B102" s="33">
        <f>SUM(B103)</f>
        <v>2</v>
      </c>
      <c r="C102" s="33">
        <f t="shared" ref="C102:H102" si="10">SUM(C103)</f>
        <v>0</v>
      </c>
      <c r="D102" s="33">
        <f t="shared" si="10"/>
        <v>0</v>
      </c>
      <c r="E102" s="33">
        <f t="shared" si="10"/>
        <v>0</v>
      </c>
      <c r="F102" s="33">
        <f t="shared" si="10"/>
        <v>0</v>
      </c>
      <c r="G102" s="33">
        <f t="shared" si="10"/>
        <v>2</v>
      </c>
      <c r="H102" s="33">
        <f t="shared" si="10"/>
        <v>0</v>
      </c>
    </row>
    <row r="103" spans="1:8">
      <c r="A103" s="34" t="s">
        <v>118</v>
      </c>
      <c r="B103" s="34">
        <v>2</v>
      </c>
      <c r="C103" s="34"/>
      <c r="D103" s="34"/>
      <c r="E103" s="34"/>
      <c r="F103" s="34"/>
      <c r="G103" s="34">
        <v>2</v>
      </c>
      <c r="H103" s="34"/>
    </row>
    <row r="104" spans="1:8">
      <c r="A104" s="32" t="s">
        <v>119</v>
      </c>
      <c r="B104" s="33">
        <f>SUM(B105)</f>
        <v>5</v>
      </c>
      <c r="C104" s="33">
        <f t="shared" ref="C104:H104" si="11">SUM(C105)</f>
        <v>0</v>
      </c>
      <c r="D104" s="33">
        <f t="shared" si="11"/>
        <v>0</v>
      </c>
      <c r="E104" s="33">
        <f t="shared" si="11"/>
        <v>0</v>
      </c>
      <c r="F104" s="33">
        <f t="shared" si="11"/>
        <v>0</v>
      </c>
      <c r="G104" s="33">
        <f t="shared" si="11"/>
        <v>5</v>
      </c>
      <c r="H104" s="33">
        <f t="shared" si="11"/>
        <v>0</v>
      </c>
    </row>
    <row r="105" spans="1:8">
      <c r="A105" s="34" t="s">
        <v>120</v>
      </c>
      <c r="B105" s="34">
        <v>5</v>
      </c>
      <c r="C105" s="34"/>
      <c r="D105" s="34"/>
      <c r="E105" s="34"/>
      <c r="F105" s="34"/>
      <c r="G105" s="34">
        <v>5</v>
      </c>
      <c r="H105" s="34"/>
    </row>
    <row r="106" spans="1:8">
      <c r="A106" s="32" t="s">
        <v>121</v>
      </c>
      <c r="B106" s="33">
        <f>SUM(B107:B112)</f>
        <v>40</v>
      </c>
      <c r="C106" s="33">
        <f t="shared" ref="C106:H106" si="12">SUM(C107:C112)</f>
        <v>0</v>
      </c>
      <c r="D106" s="33">
        <f t="shared" si="12"/>
        <v>0</v>
      </c>
      <c r="E106" s="33">
        <f t="shared" si="12"/>
        <v>40</v>
      </c>
      <c r="F106" s="33">
        <f t="shared" si="12"/>
        <v>0</v>
      </c>
      <c r="G106" s="33">
        <f t="shared" si="12"/>
        <v>0</v>
      </c>
      <c r="H106" s="33">
        <f t="shared" si="12"/>
        <v>0</v>
      </c>
    </row>
    <row r="107" spans="1:8">
      <c r="A107" s="34" t="s">
        <v>122</v>
      </c>
      <c r="B107" s="34">
        <v>12</v>
      </c>
      <c r="C107" s="34"/>
      <c r="D107" s="34"/>
      <c r="E107" s="34">
        <v>12</v>
      </c>
      <c r="F107" s="34"/>
      <c r="G107" s="34"/>
      <c r="H107" s="34"/>
    </row>
    <row r="108" spans="1:8">
      <c r="A108" s="34" t="s">
        <v>123</v>
      </c>
      <c r="B108" s="34">
        <v>20</v>
      </c>
      <c r="C108" s="34"/>
      <c r="D108" s="34"/>
      <c r="E108" s="34">
        <v>20</v>
      </c>
      <c r="F108" s="34"/>
      <c r="G108" s="34"/>
      <c r="H108" s="34"/>
    </row>
    <row r="109" spans="1:8">
      <c r="A109" s="34" t="s">
        <v>124</v>
      </c>
      <c r="B109" s="34">
        <v>4</v>
      </c>
      <c r="C109" s="34"/>
      <c r="D109" s="34"/>
      <c r="E109" s="34">
        <v>4</v>
      </c>
      <c r="F109" s="34"/>
      <c r="G109" s="34"/>
      <c r="H109" s="34"/>
    </row>
    <row r="110" spans="1:8">
      <c r="A110" s="34" t="s">
        <v>125</v>
      </c>
      <c r="B110" s="34">
        <v>1</v>
      </c>
      <c r="C110" s="34"/>
      <c r="D110" s="34"/>
      <c r="E110" s="34">
        <v>1</v>
      </c>
      <c r="F110" s="34"/>
      <c r="G110" s="34"/>
      <c r="H110" s="34"/>
    </row>
    <row r="111" spans="1:8">
      <c r="A111" s="34" t="s">
        <v>126</v>
      </c>
      <c r="B111" s="34">
        <v>1</v>
      </c>
      <c r="C111" s="34"/>
      <c r="D111" s="34"/>
      <c r="E111" s="34">
        <v>1</v>
      </c>
      <c r="F111" s="34"/>
      <c r="G111" s="34"/>
      <c r="H111" s="34"/>
    </row>
    <row r="112" spans="1:8">
      <c r="A112" s="34" t="s">
        <v>127</v>
      </c>
      <c r="B112" s="34">
        <v>2</v>
      </c>
      <c r="C112" s="34"/>
      <c r="D112" s="34"/>
      <c r="E112" s="34">
        <v>2</v>
      </c>
      <c r="F112" s="34"/>
      <c r="G112" s="34"/>
      <c r="H112" s="3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0C2E-6AC5-4BCC-BDA9-B5AF2FADD63A}">
  <dimension ref="A1:G29"/>
  <sheetViews>
    <sheetView tabSelected="1" workbookViewId="0">
      <selection activeCell="G30" sqref="G30"/>
    </sheetView>
  </sheetViews>
  <sheetFormatPr defaultRowHeight="16.5"/>
  <cols>
    <col min="3" max="3" width="10.25" bestFit="1" customWidth="1"/>
    <col min="4" max="4" width="12.625" bestFit="1" customWidth="1"/>
    <col min="5" max="5" width="10.25" bestFit="1" customWidth="1"/>
    <col min="6" max="6" width="9.75" customWidth="1"/>
    <col min="7" max="7" width="49.375" bestFit="1" customWidth="1"/>
  </cols>
  <sheetData>
    <row r="1" spans="1:7" ht="19.5">
      <c r="A1" s="4" t="s">
        <v>129</v>
      </c>
      <c r="B1" s="39"/>
      <c r="C1" s="26"/>
      <c r="D1" s="2"/>
      <c r="E1" s="23"/>
      <c r="F1" s="23"/>
      <c r="G1" s="23"/>
    </row>
    <row r="2" spans="1:7" ht="19.5">
      <c r="A2" s="4"/>
      <c r="B2" s="39"/>
      <c r="C2" s="26"/>
      <c r="D2" s="2"/>
      <c r="E2" s="23"/>
      <c r="F2" s="23"/>
      <c r="G2" s="23"/>
    </row>
    <row r="3" spans="1:7">
      <c r="A3" s="40" t="s">
        <v>9</v>
      </c>
      <c r="B3" s="40" t="s">
        <v>130</v>
      </c>
      <c r="C3" s="40" t="s">
        <v>131</v>
      </c>
      <c r="D3" s="40" t="s">
        <v>132</v>
      </c>
      <c r="E3" s="40"/>
      <c r="F3" s="40"/>
      <c r="G3" s="40" t="s">
        <v>133</v>
      </c>
    </row>
    <row r="4" spans="1:7">
      <c r="A4" s="40"/>
      <c r="B4" s="41"/>
      <c r="C4" s="40"/>
      <c r="D4" s="42" t="s">
        <v>134</v>
      </c>
      <c r="E4" s="42" t="s">
        <v>135</v>
      </c>
      <c r="F4" s="42" t="s">
        <v>136</v>
      </c>
      <c r="G4" s="43"/>
    </row>
    <row r="5" spans="1:7">
      <c r="A5" s="44">
        <v>101</v>
      </c>
      <c r="B5" s="44">
        <v>1</v>
      </c>
      <c r="C5" s="15">
        <v>229</v>
      </c>
      <c r="D5" s="15">
        <v>27</v>
      </c>
      <c r="E5" s="15">
        <v>225</v>
      </c>
      <c r="F5" s="45">
        <v>252</v>
      </c>
      <c r="G5" s="46"/>
    </row>
    <row r="6" spans="1:7">
      <c r="A6" s="47">
        <v>101</v>
      </c>
      <c r="B6" s="47">
        <v>2</v>
      </c>
      <c r="C6" s="18">
        <v>239</v>
      </c>
      <c r="D6" s="18">
        <v>32</v>
      </c>
      <c r="E6" s="18">
        <v>23</v>
      </c>
      <c r="F6" s="48">
        <v>55</v>
      </c>
      <c r="G6" s="49"/>
    </row>
    <row r="7" spans="1:7">
      <c r="A7" s="50">
        <v>102</v>
      </c>
      <c r="B7" s="50">
        <v>1</v>
      </c>
      <c r="C7" s="15">
        <v>210</v>
      </c>
      <c r="D7" s="15">
        <v>0</v>
      </c>
      <c r="E7" s="15">
        <v>199</v>
      </c>
      <c r="F7" s="15">
        <v>199</v>
      </c>
      <c r="G7" s="46" t="s">
        <v>137</v>
      </c>
    </row>
    <row r="8" spans="1:7">
      <c r="A8" s="47">
        <v>102</v>
      </c>
      <c r="B8" s="47">
        <v>2</v>
      </c>
      <c r="C8" s="18">
        <v>231</v>
      </c>
      <c r="D8" s="18">
        <v>24</v>
      </c>
      <c r="E8" s="18">
        <v>22</v>
      </c>
      <c r="F8" s="18">
        <v>46</v>
      </c>
      <c r="G8" s="49"/>
    </row>
    <row r="9" spans="1:7">
      <c r="A9" s="44">
        <v>103</v>
      </c>
      <c r="B9" s="44">
        <v>1</v>
      </c>
      <c r="C9" s="15">
        <v>255</v>
      </c>
      <c r="D9" s="15">
        <v>24</v>
      </c>
      <c r="E9" s="15">
        <v>177</v>
      </c>
      <c r="F9" s="45">
        <v>201</v>
      </c>
      <c r="G9" s="46"/>
    </row>
    <row r="10" spans="1:7">
      <c r="A10" s="47">
        <v>103</v>
      </c>
      <c r="B10" s="47">
        <v>2</v>
      </c>
      <c r="C10" s="18">
        <v>279</v>
      </c>
      <c r="D10" s="18">
        <v>27</v>
      </c>
      <c r="E10" s="18">
        <v>26</v>
      </c>
      <c r="F10" s="48">
        <v>53</v>
      </c>
      <c r="G10" s="49"/>
    </row>
    <row r="11" spans="1:7">
      <c r="A11" s="44">
        <v>104</v>
      </c>
      <c r="B11" s="44">
        <v>1</v>
      </c>
      <c r="C11" s="15">
        <v>278</v>
      </c>
      <c r="D11" s="15">
        <v>38</v>
      </c>
      <c r="E11" s="15">
        <v>178</v>
      </c>
      <c r="F11" s="15">
        <v>216</v>
      </c>
      <c r="G11" s="46"/>
    </row>
    <row r="12" spans="1:7">
      <c r="A12" s="47">
        <v>104</v>
      </c>
      <c r="B12" s="47">
        <v>2</v>
      </c>
      <c r="C12" s="18">
        <v>271</v>
      </c>
      <c r="D12" s="18">
        <v>26</v>
      </c>
      <c r="E12" s="18">
        <v>99</v>
      </c>
      <c r="F12" s="18">
        <v>125</v>
      </c>
      <c r="G12" s="49"/>
    </row>
    <row r="13" spans="1:7">
      <c r="A13" s="44">
        <v>105</v>
      </c>
      <c r="B13" s="44">
        <v>1</v>
      </c>
      <c r="C13" s="15">
        <v>222</v>
      </c>
      <c r="D13" s="15">
        <v>42</v>
      </c>
      <c r="E13" s="15">
        <v>201</v>
      </c>
      <c r="F13" s="45">
        <v>243</v>
      </c>
      <c r="G13" s="46"/>
    </row>
    <row r="14" spans="1:7">
      <c r="A14" s="47">
        <v>105</v>
      </c>
      <c r="B14" s="47">
        <v>2</v>
      </c>
      <c r="C14" s="18">
        <v>221</v>
      </c>
      <c r="D14" s="18">
        <v>32</v>
      </c>
      <c r="E14" s="18">
        <v>40</v>
      </c>
      <c r="F14" s="48">
        <v>72</v>
      </c>
      <c r="G14" s="49"/>
    </row>
    <row r="15" spans="1:7">
      <c r="A15" s="44">
        <v>106</v>
      </c>
      <c r="B15" s="44">
        <v>1</v>
      </c>
      <c r="C15" s="15">
        <v>264</v>
      </c>
      <c r="D15" s="15">
        <v>20</v>
      </c>
      <c r="E15" s="15">
        <v>191</v>
      </c>
      <c r="F15" s="45">
        <v>211</v>
      </c>
      <c r="G15" s="46"/>
    </row>
    <row r="16" spans="1:7">
      <c r="A16" s="47">
        <v>106</v>
      </c>
      <c r="B16" s="47">
        <v>2</v>
      </c>
      <c r="C16" s="18">
        <v>277</v>
      </c>
      <c r="D16" s="18">
        <v>18</v>
      </c>
      <c r="E16" s="18">
        <v>57</v>
      </c>
      <c r="F16" s="48">
        <v>75</v>
      </c>
      <c r="G16" s="49"/>
    </row>
    <row r="17" spans="1:7">
      <c r="A17" s="51">
        <v>107</v>
      </c>
      <c r="B17" s="51">
        <v>1</v>
      </c>
      <c r="C17" s="45">
        <v>277</v>
      </c>
      <c r="D17" s="45">
        <v>18</v>
      </c>
      <c r="E17" s="45">
        <v>54</v>
      </c>
      <c r="F17" s="45">
        <v>72</v>
      </c>
      <c r="G17" s="52"/>
    </row>
    <row r="18" spans="1:7">
      <c r="A18" s="47">
        <v>107</v>
      </c>
      <c r="B18" s="47">
        <v>2</v>
      </c>
      <c r="C18" s="18">
        <v>295</v>
      </c>
      <c r="D18" s="48">
        <v>35</v>
      </c>
      <c r="E18" s="48">
        <v>50</v>
      </c>
      <c r="F18" s="48">
        <v>85</v>
      </c>
      <c r="G18" s="53"/>
    </row>
    <row r="19" spans="1:7">
      <c r="A19" s="44">
        <v>108</v>
      </c>
      <c r="B19" s="44">
        <v>1</v>
      </c>
      <c r="C19" s="15">
        <v>307</v>
      </c>
      <c r="D19" s="15">
        <v>18</v>
      </c>
      <c r="E19" s="15">
        <v>188</v>
      </c>
      <c r="F19" s="15">
        <v>206</v>
      </c>
      <c r="G19" s="46"/>
    </row>
    <row r="20" spans="1:7">
      <c r="A20" s="54">
        <v>108</v>
      </c>
      <c r="B20" s="54">
        <v>2</v>
      </c>
      <c r="C20" s="55">
        <v>308</v>
      </c>
      <c r="D20" s="55">
        <v>25</v>
      </c>
      <c r="E20" s="55">
        <v>51</v>
      </c>
      <c r="F20" s="55">
        <v>76</v>
      </c>
      <c r="G20" s="56"/>
    </row>
    <row r="21" spans="1:7">
      <c r="A21" s="57">
        <v>109</v>
      </c>
      <c r="B21" s="57">
        <v>1</v>
      </c>
      <c r="C21" s="58">
        <v>305</v>
      </c>
      <c r="D21" s="58">
        <v>32</v>
      </c>
      <c r="E21" s="58">
        <v>243</v>
      </c>
      <c r="F21" s="58">
        <v>275</v>
      </c>
      <c r="G21" s="59"/>
    </row>
    <row r="22" spans="1:7">
      <c r="A22" s="60">
        <v>109</v>
      </c>
      <c r="B22" s="60">
        <v>2</v>
      </c>
      <c r="C22" s="7">
        <v>290</v>
      </c>
      <c r="D22" s="7">
        <v>19</v>
      </c>
      <c r="E22" s="7">
        <v>65</v>
      </c>
      <c r="F22" s="7">
        <v>84</v>
      </c>
      <c r="G22" s="56"/>
    </row>
    <row r="23" spans="1:7">
      <c r="A23" s="57">
        <v>110</v>
      </c>
      <c r="B23" s="57">
        <v>1</v>
      </c>
      <c r="C23" s="58">
        <v>250</v>
      </c>
      <c r="D23" s="58">
        <v>14</v>
      </c>
      <c r="E23" s="58">
        <v>278</v>
      </c>
      <c r="F23" s="58">
        <v>292</v>
      </c>
      <c r="G23" s="59"/>
    </row>
    <row r="24" spans="1:7">
      <c r="A24" s="61">
        <v>110</v>
      </c>
      <c r="B24" s="61">
        <v>2</v>
      </c>
      <c r="C24" s="62">
        <v>241</v>
      </c>
      <c r="D24" s="62">
        <v>22</v>
      </c>
      <c r="E24" s="62">
        <v>42</v>
      </c>
      <c r="F24" s="63">
        <v>64</v>
      </c>
      <c r="G24" s="64"/>
    </row>
    <row r="25" spans="1:7">
      <c r="A25" s="57">
        <v>111</v>
      </c>
      <c r="B25" s="57">
        <v>1</v>
      </c>
      <c r="C25" s="58">
        <v>278</v>
      </c>
      <c r="D25" s="58">
        <v>26</v>
      </c>
      <c r="E25" s="58">
        <v>208</v>
      </c>
      <c r="F25" s="58">
        <v>234</v>
      </c>
      <c r="G25" s="59"/>
    </row>
    <row r="26" spans="1:7">
      <c r="A26" s="61">
        <v>111</v>
      </c>
      <c r="B26" s="61">
        <v>2</v>
      </c>
      <c r="C26" s="62">
        <v>324</v>
      </c>
      <c r="D26" s="62">
        <v>24</v>
      </c>
      <c r="E26" s="62">
        <v>44</v>
      </c>
      <c r="F26" s="63">
        <v>68</v>
      </c>
      <c r="G26" s="64"/>
    </row>
    <row r="27" spans="1:7">
      <c r="A27" s="57">
        <v>112</v>
      </c>
      <c r="B27" s="57">
        <v>1</v>
      </c>
      <c r="C27" s="58">
        <v>342</v>
      </c>
      <c r="D27" s="58">
        <v>21</v>
      </c>
      <c r="E27" s="58">
        <v>225</v>
      </c>
      <c r="F27" s="58">
        <v>246</v>
      </c>
      <c r="G27" s="59"/>
    </row>
    <row r="28" spans="1:7">
      <c r="A28" s="61">
        <v>112</v>
      </c>
      <c r="B28" s="61">
        <v>2</v>
      </c>
      <c r="C28" s="62">
        <v>357</v>
      </c>
      <c r="D28" s="62">
        <v>20</v>
      </c>
      <c r="E28" s="62">
        <v>52</v>
      </c>
      <c r="F28" s="63">
        <v>72</v>
      </c>
      <c r="G28" s="64"/>
    </row>
    <row r="29" spans="1:7">
      <c r="A29" s="23"/>
      <c r="B29" s="37"/>
      <c r="C29" s="37"/>
      <c r="D29" s="23"/>
      <c r="E29" s="23"/>
      <c r="F29" s="23"/>
      <c r="G29" s="23"/>
    </row>
  </sheetData>
  <mergeCells count="5">
    <mergeCell ref="A3:A4"/>
    <mergeCell ref="B3:B4"/>
    <mergeCell ref="C3:C4"/>
    <mergeCell ref="D3:F3"/>
    <mergeCell ref="G3:G4"/>
  </mergeCells>
  <phoneticPr fontId="8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表2-5 歷年畢業人數</vt:lpstr>
      <vt:lpstr>表2-5-1 112學年度畢業人數明細表</vt:lpstr>
      <vt:lpstr>表2-5-2 學士班歷年休退學人數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chou</dc:creator>
  <cp:lastModifiedBy>User</cp:lastModifiedBy>
  <cp:lastPrinted>2023-11-17T06:38:30Z</cp:lastPrinted>
  <dcterms:created xsi:type="dcterms:W3CDTF">2014-08-11T07:29:54Z</dcterms:created>
  <dcterms:modified xsi:type="dcterms:W3CDTF">2025-08-12T06:12:56Z</dcterms:modified>
</cp:coreProperties>
</file>