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D:\0003604\00-ALL\10-雜項\04-統計年報\2025綂計年報\"/>
    </mc:Choice>
  </mc:AlternateContent>
  <xr:revisionPtr revIDLastSave="0" documentId="8_{4ADEDF72-807B-4DCD-9610-AFDEA2C3F469}" xr6:coauthVersionLast="47" xr6:coauthVersionMax="47" xr10:uidLastSave="{00000000-0000-0000-0000-000000000000}"/>
  <bookViews>
    <workbookView xWindow="-120" yWindow="-120" windowWidth="29040" windowHeight="15720" tabRatio="733" activeTab="4" xr2:uid="{00000000-000D-0000-FFFF-FFFF00000000}"/>
  </bookViews>
  <sheets>
    <sheet name="表2-1 歷年教師人數" sheetId="1" r:id="rId1"/>
    <sheet name="表2-1-1教師人數" sheetId="2" r:id="rId2"/>
    <sheet name="表2-2 歷年講座特聘名譽教授統計" sheetId="3" r:id="rId3"/>
    <sheet name="表2-3 歷年行政人力統計" sheetId="4" r:id="rId4"/>
    <sheet name="表2-3-1 行政支援人力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0" i="2" l="1"/>
  <c r="W9" i="2"/>
  <c r="H25" i="2"/>
  <c r="V14" i="2"/>
  <c r="U14" i="2"/>
  <c r="T14" i="2"/>
  <c r="S14" i="2"/>
  <c r="R14" i="2"/>
  <c r="Q14" i="2"/>
  <c r="P14" i="2"/>
  <c r="O14" i="2"/>
  <c r="N14" i="2"/>
  <c r="M14" i="2"/>
  <c r="H14" i="2"/>
  <c r="E31" i="3" l="1"/>
  <c r="E32" i="3"/>
  <c r="E33" i="3"/>
  <c r="E34" i="3"/>
  <c r="E35" i="3"/>
  <c r="E36" i="3"/>
  <c r="E37" i="3"/>
  <c r="E38" i="3"/>
  <c r="E39" i="3"/>
  <c r="E40" i="3"/>
  <c r="E30" i="3"/>
  <c r="I25" i="2" l="1"/>
  <c r="V35" i="2" l="1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V25" i="2"/>
  <c r="U25" i="2"/>
  <c r="T25" i="2"/>
  <c r="S25" i="2"/>
  <c r="R25" i="2"/>
  <c r="Q25" i="2"/>
  <c r="P25" i="2"/>
  <c r="O25" i="2"/>
  <c r="N25" i="2"/>
  <c r="M25" i="2"/>
  <c r="L25" i="2"/>
  <c r="K25" i="2"/>
  <c r="G25" i="2"/>
  <c r="F25" i="2"/>
  <c r="E25" i="2"/>
  <c r="J25" i="2"/>
  <c r="L14" i="2"/>
  <c r="K14" i="2"/>
  <c r="I14" i="2"/>
  <c r="G14" i="2"/>
  <c r="E14" i="2"/>
  <c r="F14" i="2"/>
  <c r="J14" i="2"/>
  <c r="J4" i="5"/>
  <c r="I29" i="4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W25" i="2" l="1"/>
  <c r="W14" i="2"/>
  <c r="W33" i="2"/>
  <c r="U36" i="2"/>
  <c r="V36" i="2"/>
  <c r="W15" i="2"/>
  <c r="W13" i="2"/>
  <c r="W5" i="2"/>
  <c r="W4" i="2"/>
  <c r="W31" i="2"/>
  <c r="W27" i="2"/>
  <c r="W28" i="2"/>
  <c r="W29" i="2"/>
  <c r="W30" i="2"/>
  <c r="W32" i="2"/>
  <c r="W34" i="2"/>
  <c r="W26" i="2"/>
  <c r="W16" i="2"/>
  <c r="W17" i="2"/>
  <c r="W18" i="2"/>
  <c r="W19" i="2"/>
  <c r="W20" i="2"/>
  <c r="W21" i="2"/>
  <c r="W22" i="2"/>
  <c r="W23" i="2"/>
  <c r="W24" i="2"/>
  <c r="W12" i="2"/>
  <c r="W11" i="2"/>
  <c r="W8" i="2"/>
  <c r="W7" i="2"/>
  <c r="W6" i="2"/>
  <c r="W35" i="2" l="1"/>
  <c r="I28" i="4"/>
  <c r="J38" i="5" l="1"/>
  <c r="L26" i="1" l="1"/>
  <c r="I27" i="4"/>
  <c r="I26" i="4"/>
  <c r="B39" i="5"/>
  <c r="C39" i="5"/>
  <c r="D39" i="5"/>
  <c r="E39" i="5"/>
  <c r="F39" i="5"/>
  <c r="G39" i="5"/>
  <c r="H39" i="5"/>
  <c r="I39" i="5"/>
  <c r="J39" i="5" l="1"/>
  <c r="O36" i="2" l="1"/>
  <c r="N36" i="2"/>
  <c r="I25" i="4" l="1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E22" i="3" l="1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L25" i="1" l="1"/>
  <c r="G25" i="1"/>
  <c r="H36" i="2" l="1"/>
  <c r="S36" i="2"/>
  <c r="R36" i="2"/>
  <c r="Q36" i="2"/>
  <c r="P36" i="2"/>
  <c r="M36" i="2"/>
  <c r="L36" i="2"/>
  <c r="I36" i="2"/>
  <c r="T36" i="2"/>
  <c r="K36" i="2"/>
  <c r="J36" i="2"/>
  <c r="G36" i="2"/>
  <c r="E36" i="2"/>
  <c r="F36" i="2"/>
  <c r="W36" i="2" l="1"/>
  <c r="L24" i="1"/>
  <c r="G24" i="1"/>
  <c r="L23" i="1" l="1"/>
  <c r="G23" i="1"/>
  <c r="L21" i="1" l="1"/>
  <c r="G21" i="1"/>
  <c r="L20" i="1"/>
  <c r="G20" i="1"/>
  <c r="L19" i="1"/>
  <c r="G19" i="1"/>
  <c r="L18" i="1"/>
  <c r="G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許芳宣</author>
  </authors>
  <commentList>
    <comment ref="D29" authorId="0" shapeId="0" xr:uid="{F9494E75-2AD4-428D-B82F-C2990AFFC81A}">
      <text>
        <r>
          <rPr>
            <sz val="16"/>
            <color indexed="81"/>
            <rFont val="細明體"/>
            <family val="3"/>
            <charset val="136"/>
          </rPr>
          <t>含</t>
        </r>
        <r>
          <rPr>
            <sz val="16"/>
            <color indexed="81"/>
            <rFont val="Tahoma"/>
            <family val="2"/>
          </rPr>
          <t>1</t>
        </r>
        <r>
          <rPr>
            <sz val="16"/>
            <color indexed="81"/>
            <rFont val="細明體"/>
            <family val="3"/>
            <charset val="136"/>
          </rPr>
          <t>名專任專業技術人員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N6" authorId="0" shapeId="0" xr:uid="{D49490B6-7AE0-448A-90DD-F919B6A95A2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含1名專任專業技術人員且與下列「專業技術人員」項重複計算</t>
        </r>
      </text>
    </comment>
    <comment ref="N28" authorId="0" shapeId="0" xr:uid="{D4501DD1-5EA3-4461-8C1D-289B4D45E94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此為專任專業技術人員與上列專任助理教授人數重複計算</t>
        </r>
      </text>
    </comment>
    <comment ref="W28" authorId="0" shapeId="0" xr:uid="{EDBE1DA3-5D7D-4CBF-A9FC-4C20A2C0932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含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名專任專業技術人員</t>
        </r>
      </text>
    </comment>
    <comment ref="W35" authorId="0" shapeId="0" xr:uid="{853BFB21-FE4F-492A-87A5-93BF8537E5A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含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名專任專業技術人員</t>
        </r>
      </text>
    </comment>
  </commentList>
</comments>
</file>

<file path=xl/sharedStrings.xml><?xml version="1.0" encoding="utf-8"?>
<sst xmlns="http://schemas.openxmlformats.org/spreadsheetml/2006/main" count="213" uniqueCount="183">
  <si>
    <t xml:space="preserve"> 單位：人</t>
  </si>
  <si>
    <t>專任副教授</t>
    <phoneticPr fontId="1" type="noConversion"/>
  </si>
  <si>
    <t>專任助理教授</t>
    <phoneticPr fontId="1" type="noConversion"/>
  </si>
  <si>
    <t>專任講師</t>
    <phoneticPr fontId="1" type="noConversion"/>
  </si>
  <si>
    <t>其他
(含軍護教師)</t>
    <phoneticPr fontId="1" type="noConversion"/>
  </si>
  <si>
    <t>總計</t>
    <phoneticPr fontId="1" type="noConversion"/>
  </si>
  <si>
    <t>兼任教授</t>
    <phoneticPr fontId="1" type="noConversion"/>
  </si>
  <si>
    <t>兼任副教授</t>
    <phoneticPr fontId="1" type="noConversion"/>
  </si>
  <si>
    <t>兼任助理教授</t>
    <phoneticPr fontId="1" type="noConversion"/>
  </si>
  <si>
    <t>兼任講師</t>
    <phoneticPr fontId="1" type="noConversion"/>
  </si>
  <si>
    <t>總計2</t>
  </si>
  <si>
    <t>年份</t>
    <phoneticPr fontId="1" type="noConversion"/>
  </si>
  <si>
    <t>專任教授</t>
    <phoneticPr fontId="1" type="noConversion"/>
  </si>
  <si>
    <t>單位：人</t>
    <phoneticPr fontId="1" type="noConversion"/>
  </si>
  <si>
    <t xml:space="preserve">項目／科目 </t>
    <phoneticPr fontId="1" type="noConversion"/>
  </si>
  <si>
    <t>文學院</t>
  </si>
  <si>
    <t>理學院</t>
  </si>
  <si>
    <t>工學院</t>
  </si>
  <si>
    <t>軍訓室</t>
  </si>
  <si>
    <t>體育室</t>
  </si>
  <si>
    <t>師培中心</t>
    <phoneticPr fontId="1" type="noConversion"/>
  </si>
  <si>
    <t>教務處
通識中心</t>
    <phoneticPr fontId="1" type="noConversion"/>
  </si>
  <si>
    <t>生科中心</t>
    <phoneticPr fontId="1" type="noConversion"/>
  </si>
  <si>
    <t>前瞻中心</t>
    <phoneticPr fontId="10" type="noConversion"/>
  </si>
  <si>
    <t>合計</t>
  </si>
  <si>
    <t xml:space="preserve">專任 </t>
  </si>
  <si>
    <t xml:space="preserve">等級別(人數) </t>
    <phoneticPr fontId="10" type="noConversion"/>
  </si>
  <si>
    <t xml:space="preserve">教授 </t>
  </si>
  <si>
    <t>A</t>
  </si>
  <si>
    <t xml:space="preserve">副教授 </t>
  </si>
  <si>
    <t>B</t>
  </si>
  <si>
    <t>助理教授</t>
  </si>
  <si>
    <t>C</t>
  </si>
  <si>
    <t xml:space="preserve">講師 </t>
  </si>
  <si>
    <t>D</t>
  </si>
  <si>
    <t xml:space="preserve">其他(含軍護教師) </t>
  </si>
  <si>
    <t>E</t>
  </si>
  <si>
    <t xml:space="preserve">學歷別(人數) </t>
    <phoneticPr fontId="10" type="noConversion"/>
  </si>
  <si>
    <t xml:space="preserve">博士 </t>
  </si>
  <si>
    <t xml:space="preserve">碩士 </t>
  </si>
  <si>
    <t xml:space="preserve">學士 </t>
  </si>
  <si>
    <t xml:space="preserve">其他 </t>
  </si>
  <si>
    <t xml:space="preserve">外籍教師(說明4) </t>
  </si>
  <si>
    <t xml:space="preserve">專任教師人數小計(A+B+C+D+E) </t>
  </si>
  <si>
    <t>T</t>
  </si>
  <si>
    <t xml:space="preserve">兼任 </t>
  </si>
  <si>
    <t xml:space="preserve">等級別(人數) </t>
  </si>
  <si>
    <t>A1</t>
  </si>
  <si>
    <t>B1</t>
  </si>
  <si>
    <t>C1</t>
  </si>
  <si>
    <t>D1</t>
  </si>
  <si>
    <t>E1</t>
  </si>
  <si>
    <t xml:space="preserve">學歷別(人數) </t>
  </si>
  <si>
    <t>博士</t>
  </si>
  <si>
    <t>碩士</t>
  </si>
  <si>
    <t>學士</t>
  </si>
  <si>
    <t>其他</t>
  </si>
  <si>
    <t xml:space="preserve">兼任教師人數小計(A1+B1+C1+D1+E1) </t>
  </si>
  <si>
    <t>T1</t>
  </si>
  <si>
    <t xml:space="preserve">專業技術人員 </t>
  </si>
  <si>
    <t>A2</t>
  </si>
  <si>
    <t>B2</t>
  </si>
  <si>
    <t>C2</t>
  </si>
  <si>
    <t>D2</t>
  </si>
  <si>
    <t>E2</t>
  </si>
  <si>
    <t xml:space="preserve">專業技術人員人數小計(A2+B2+C2+D2+E2) </t>
  </si>
  <si>
    <t>T2</t>
  </si>
  <si>
    <t>專兼任教師總數(說明7)(T+T1÷4)</t>
  </si>
  <si>
    <t>單位：人</t>
  </si>
  <si>
    <t>年度</t>
  </si>
  <si>
    <t>講座教授人數</t>
  </si>
  <si>
    <t>特聘教授人數</t>
  </si>
  <si>
    <t>名譽教授人數</t>
  </si>
  <si>
    <t>26(累計)</t>
    <phoneticPr fontId="1" type="noConversion"/>
  </si>
  <si>
    <t>29(累計)</t>
    <phoneticPr fontId="1" type="noConversion"/>
  </si>
  <si>
    <t>39(累計)</t>
    <phoneticPr fontId="1" type="noConversion"/>
  </si>
  <si>
    <t>48(累計)</t>
    <phoneticPr fontId="1" type="noConversion"/>
  </si>
  <si>
    <t>49(累計)</t>
    <phoneticPr fontId="1" type="noConversion"/>
  </si>
  <si>
    <t>50(累計)</t>
    <phoneticPr fontId="1" type="noConversion"/>
  </si>
  <si>
    <t>52(累計)</t>
    <phoneticPr fontId="1" type="noConversion"/>
  </si>
  <si>
    <t>57(累計)</t>
    <phoneticPr fontId="1" type="noConversion"/>
  </si>
  <si>
    <t>農業暨自然資源學院</t>
  </si>
  <si>
    <t>管理學院</t>
  </si>
  <si>
    <t>法政學院</t>
  </si>
  <si>
    <t>電機資訊學院</t>
    <phoneticPr fontId="1" type="noConversion"/>
  </si>
  <si>
    <t>其它</t>
  </si>
  <si>
    <t>特聘教授設置辦法自2007年5月11日第52次校務會議通過後實施。</t>
  </si>
  <si>
    <t>講座教授從2006年起算。設置辦法自2001年6月13日第44次校務會議通過。</t>
  </si>
  <si>
    <r>
      <t>103年度名譽教授新增2人，累計26人</t>
    </r>
    <r>
      <rPr>
        <sz val="12"/>
        <rFont val="標楷體"/>
        <family val="4"/>
        <charset val="136"/>
      </rPr>
      <t>。</t>
    </r>
    <phoneticPr fontId="1" type="noConversion"/>
  </si>
  <si>
    <t>104年度名譽教授新增3人，累計29人。</t>
    <phoneticPr fontId="1" type="noConversion"/>
  </si>
  <si>
    <t>105年度名譽教授新增10人，累計39人。</t>
    <phoneticPr fontId="1" type="noConversion"/>
  </si>
  <si>
    <t>106年度名譽教授新增9人，累計48人。</t>
    <phoneticPr fontId="1" type="noConversion"/>
  </si>
  <si>
    <t>107年度名譽教授新增 1 人(農資院余碧教授)，累計49人。</t>
    <phoneticPr fontId="1" type="noConversion"/>
  </si>
  <si>
    <t>108年度名譽教授新增 1 人(理學院鄭政峯教授)，累計50人。</t>
    <phoneticPr fontId="1" type="noConversion"/>
  </si>
  <si>
    <t>109年度名譽教授新增2人(農資院王苑春教授、工學院吳震裕教授)，累計52人。</t>
    <phoneticPr fontId="1" type="noConversion"/>
  </si>
  <si>
    <t>職員
(校本部)</t>
    <phoneticPr fontId="1" type="noConversion"/>
  </si>
  <si>
    <t>職員
(林管處)</t>
    <phoneticPr fontId="1" type="noConversion"/>
  </si>
  <si>
    <t>助教</t>
    <phoneticPr fontId="1" type="noConversion"/>
  </si>
  <si>
    <t>校務基金
聘僱人員</t>
    <phoneticPr fontId="1" type="noConversion"/>
  </si>
  <si>
    <t>技工工友
(校本部)</t>
    <phoneticPr fontId="1" type="noConversion"/>
  </si>
  <si>
    <t>技工工友
(林管處)</t>
    <phoneticPr fontId="1" type="noConversion"/>
  </si>
  <si>
    <t>駐衛警</t>
    <phoneticPr fontId="1" type="noConversion"/>
  </si>
  <si>
    <t>填表說明：職員人數包含研究人員及技術人員。</t>
    <phoneticPr fontId="1" type="noConversion"/>
  </si>
  <si>
    <t>單位</t>
  </si>
  <si>
    <t>職員</t>
    <phoneticPr fontId="1" type="noConversion"/>
  </si>
  <si>
    <t>助教</t>
  </si>
  <si>
    <t>契約進用職員</t>
    <phoneticPr fontId="1" type="noConversion"/>
  </si>
  <si>
    <t>研究人員
(含專案)</t>
    <phoneticPr fontId="1" type="noConversion"/>
  </si>
  <si>
    <t>技工工友駕駛</t>
    <phoneticPr fontId="10" type="noConversion"/>
  </si>
  <si>
    <t>駐衛警</t>
  </si>
  <si>
    <t>高科技稀少性人員</t>
    <phoneticPr fontId="1" type="noConversion"/>
  </si>
  <si>
    <t>臨時專任人員</t>
    <phoneticPr fontId="1" type="noConversion"/>
  </si>
  <si>
    <t>校長室</t>
    <phoneticPr fontId="10" type="noConversion"/>
  </si>
  <si>
    <t>教務處</t>
  </si>
  <si>
    <t>學生事務處</t>
  </si>
  <si>
    <t>總務處</t>
  </si>
  <si>
    <t>研究發展處</t>
  </si>
  <si>
    <t>國際事務處</t>
  </si>
  <si>
    <t>圖書館</t>
  </si>
  <si>
    <t>秘書室</t>
  </si>
  <si>
    <t>人事室</t>
  </si>
  <si>
    <t>主計室</t>
    <phoneticPr fontId="1" type="noConversion"/>
  </si>
  <si>
    <t>計算機及資訊網路中心</t>
  </si>
  <si>
    <t>師資培育中心</t>
  </si>
  <si>
    <t xml:space="preserve">藝術中心 </t>
  </si>
  <si>
    <t>環境保護暨安全衛生中心</t>
  </si>
  <si>
    <t xml:space="preserve">文學院 </t>
  </si>
  <si>
    <t xml:space="preserve">農業暨自然資源學院  </t>
  </si>
  <si>
    <t xml:space="preserve">理學院  </t>
  </si>
  <si>
    <t xml:space="preserve">獸醫學院  </t>
  </si>
  <si>
    <t xml:space="preserve">管理學院  </t>
  </si>
  <si>
    <t xml:space="preserve">生物科技發展中心 </t>
  </si>
  <si>
    <t>前瞻理工科技研究中心</t>
    <phoneticPr fontId="1" type="noConversion"/>
  </si>
  <si>
    <t>人文社會科學前瞻研究中心</t>
  </si>
  <si>
    <t>農產品驗證中心</t>
    <phoneticPr fontId="1" type="noConversion"/>
  </si>
  <si>
    <t>實驗林管理處</t>
    <phoneticPr fontId="1" type="noConversion"/>
  </si>
  <si>
    <t>總計</t>
  </si>
  <si>
    <t>上述職員人數不含留職停薪人員</t>
    <phoneticPr fontId="1" type="noConversion"/>
  </si>
  <si>
    <t xml:space="preserve">說明： </t>
  </si>
  <si>
    <t xml:space="preserve">2. 專兼任教師之級別(包括教授、副教授、助理教授、講師等)係依各校聘書內所聘之級別填列。 </t>
  </si>
  <si>
    <t xml:space="preserve">3. 合聘教師以其主要支薪、升等之單位為主聘單位、否則為從聘單位。 </t>
  </si>
  <si>
    <t xml:space="preserve">5. 其他教師係指軍訓教官、護理教師及其他不具有教授、副教授、助理教授、講師之名義之教師而言。 </t>
  </si>
  <si>
    <t xml:space="preserve">6. 各類組之教師人數統計依教師受聘之系所歸屬之專業類組為準。 </t>
  </si>
  <si>
    <t xml:space="preserve">7. 專兼任教師總數即專任教授、專任副教授、專任助理教授、專任講師、專任專業技術人員、軍訓教官、護理教師及可折算專任教師之兼任教師之和，依「大學增設、調整系所班組及招生名額採總量發展方式審查作業要點」計算。 </t>
    <phoneticPr fontId="1" type="noConversion"/>
  </si>
  <si>
    <t xml:space="preserve">9. 專任教師包含專任專業技術人員，其聘任資格依據「大學聘任專業技術人員擔任教學辦法」中所示。 </t>
  </si>
  <si>
    <t>醫學院</t>
    <phoneticPr fontId="10" type="noConversion"/>
  </si>
  <si>
    <t>副校長室</t>
    <phoneticPr fontId="10" type="noConversion"/>
  </si>
  <si>
    <t>產學研鏈結中心</t>
    <phoneticPr fontId="10" type="noConversion"/>
  </si>
  <si>
    <t>創新產業暨國際學院</t>
  </si>
  <si>
    <t>循環經濟研究學院</t>
    <phoneticPr fontId="10" type="noConversion"/>
  </si>
  <si>
    <t xml:space="preserve">生命科學院  </t>
    <phoneticPr fontId="10" type="noConversion"/>
  </si>
  <si>
    <t>生命科學院</t>
    <phoneticPr fontId="10" type="noConversion"/>
  </si>
  <si>
    <t>獸醫學院</t>
    <phoneticPr fontId="10" type="noConversion"/>
  </si>
  <si>
    <t xml:space="preserve">4. 外籍教師係指不持有中華民國護照者，與專(兼)任師資中之教授、副教授、助理教授、講師等人數係重複計算。 </t>
    <phoneticPr fontId="10" type="noConversion"/>
  </si>
  <si>
    <t>111年度名譽教授新增6人(農資院方繼教授、黃振文教授、楊正澤教授 、劉登城教授；工學院陳志敏教授；生科院陳良築教授)，累計63人。</t>
    <phoneticPr fontId="10" type="noConversion"/>
  </si>
  <si>
    <t>63(累計)</t>
    <phoneticPr fontId="1" type="noConversion"/>
  </si>
  <si>
    <t>醫學院</t>
    <phoneticPr fontId="10" type="noConversion"/>
  </si>
  <si>
    <t>110年度名譽教授新增5人(文學院范豪英教授、阮秀莉教授；農資院楊秋忠教授、路光暉教授、唐立正教授)，累計57人。</t>
    <phoneticPr fontId="10" type="noConversion"/>
  </si>
  <si>
    <t>71(累計)</t>
    <phoneticPr fontId="1" type="noConversion"/>
  </si>
  <si>
    <t>112年度名譽教授新增8人(農資院葉錫東、理學院李茂榮、曾志明、工學院方富民、林其璋、蔡榮得、文學院陳欽忠、邱貴芬、)，累計71人。</t>
    <phoneticPr fontId="10" type="noConversion"/>
  </si>
  <si>
    <t>醫學院</t>
    <phoneticPr fontId="1" type="noConversion"/>
  </si>
  <si>
    <t>校友中心</t>
    <phoneticPr fontId="10" type="noConversion"/>
  </si>
  <si>
    <t>83(累計)</t>
    <phoneticPr fontId="1" type="noConversion"/>
  </si>
  <si>
    <t>113年度名譽教授新增12人(工學院林其璋、蔡榮得、文學院陳欽忠、邱貴芬、陳淑卿、農資院陳錦樹、陳煜焜、戴淑美、理學院洪豐裕、林助傑、楊吉斯、法政學院李惠宗</t>
    <phoneticPr fontId="1" type="noConversion"/>
  </si>
  <si>
    <t>循環經濟研究學院</t>
    <phoneticPr fontId="10" type="noConversion"/>
  </si>
  <si>
    <t>農資
學院</t>
    <phoneticPr fontId="1" type="noConversion"/>
  </si>
  <si>
    <t>電資
學院</t>
    <phoneticPr fontId="1" type="noConversion"/>
  </si>
  <si>
    <t>生科
學院</t>
    <phoneticPr fontId="1" type="noConversion"/>
  </si>
  <si>
    <t>獸醫
學院</t>
    <phoneticPr fontId="1" type="noConversion"/>
  </si>
  <si>
    <t>管理
學院</t>
    <phoneticPr fontId="1" type="noConversion"/>
  </si>
  <si>
    <t>法政
學院</t>
    <phoneticPr fontId="1" type="noConversion"/>
  </si>
  <si>
    <t xml:space="preserve">資料統計日期：114年10月15日 </t>
    <phoneticPr fontId="1" type="noConversion"/>
  </si>
  <si>
    <t xml:space="preserve">表2-1：歷年教師人數（2000-2025）（含專案教師）          </t>
    <phoneticPr fontId="1" type="noConversion"/>
  </si>
  <si>
    <t xml:space="preserve">1. 資料統計日期：114年10月15日 </t>
    <phoneticPr fontId="1" type="noConversion"/>
  </si>
  <si>
    <t xml:space="preserve">表2-1-1：教師人數（2025）（含專案教師）                 </t>
    <phoneticPr fontId="1" type="noConversion"/>
  </si>
  <si>
    <t>表2-2：講座、特聘及名譽教授人數統計（2000-2025）</t>
    <phoneticPr fontId="1" type="noConversion"/>
  </si>
  <si>
    <t>資料統計日期：114年10月15日</t>
    <phoneticPr fontId="1" type="noConversion"/>
  </si>
  <si>
    <t>表2-3-1：行政支援人力（2025）</t>
    <phoneticPr fontId="1" type="noConversion"/>
  </si>
  <si>
    <t xml:space="preserve">表2-3：歷年行政支援人力統計（2000-2025）                                    </t>
    <phoneticPr fontId="1" type="noConversion"/>
  </si>
  <si>
    <t>87(累計)</t>
    <phoneticPr fontId="1" type="noConversion"/>
  </si>
  <si>
    <t>114年度名譽教授新增4人(農資院杜武俊、顏國欽、工學院蔡清標、壽克堅)</t>
    <phoneticPr fontId="1" type="noConversion"/>
  </si>
  <si>
    <t>微生物基因體學博士學位學程</t>
    <phoneticPr fontId="10" type="noConversion"/>
  </si>
  <si>
    <t>8. 專業技術人員依報部所核定之教授、副教授、助理教授、講師等級別填列。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</si>
</sst>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b/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4"/>
      <color indexed="8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2"/>
      <color indexed="8"/>
      <name val="細明體"/>
      <family val="3"/>
      <charset val="136"/>
    </font>
    <font>
      <b/>
      <sz val="9"/>
      <color indexed="8"/>
      <name val="新細明體"/>
      <family val="1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6"/>
      <color indexed="81"/>
      <name val="Tahoma"/>
      <family val="2"/>
    </font>
    <font>
      <sz val="16"/>
      <color indexed="81"/>
      <name val="細明體"/>
      <family val="3"/>
      <charset val="136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47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2" fillId="0" borderId="0"/>
    <xf numFmtId="0" fontId="7" fillId="3" borderId="0" applyNumberFormat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4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1" fillId="0" borderId="3" xfId="0" applyFont="1" applyFill="1" applyBorder="1">
      <alignment vertical="center"/>
    </xf>
    <xf numFmtId="0" fontId="11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shrinkToFit="1"/>
    </xf>
    <xf numFmtId="0" fontId="3" fillId="7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10" borderId="2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14" fillId="10" borderId="4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5" fillId="6" borderId="2" xfId="0" applyFont="1" applyFill="1" applyBorder="1" applyAlignment="1">
      <alignment horizontal="center" vertical="center" wrapText="1" shrinkToFit="1"/>
    </xf>
    <xf numFmtId="0" fontId="0" fillId="0" borderId="4" xfId="0" applyFont="1" applyBorder="1" applyAlignment="1">
      <alignment horizontal="center" vertical="center"/>
    </xf>
    <xf numFmtId="0" fontId="0" fillId="11" borderId="3" xfId="0" applyFont="1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16" fillId="6" borderId="11" xfId="0" applyFont="1" applyFill="1" applyBorder="1" applyAlignment="1">
      <alignment horizontal="center" vertical="center" wrapText="1"/>
    </xf>
    <xf numFmtId="0" fontId="17" fillId="9" borderId="0" xfId="0" applyFont="1" applyFill="1" applyBorder="1" applyAlignment="1">
      <alignment horizontal="center" vertical="center" wrapText="1"/>
    </xf>
    <xf numFmtId="0" fontId="18" fillId="9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justify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justify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justify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11" fillId="12" borderId="13" xfId="0" applyFont="1" applyFill="1" applyBorder="1" applyAlignment="1">
      <alignment horizontal="justify" vertical="center" wrapText="1"/>
    </xf>
    <xf numFmtId="0" fontId="2" fillId="12" borderId="13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justify" vertical="center" wrapText="1"/>
    </xf>
    <xf numFmtId="0" fontId="2" fillId="12" borderId="13" xfId="0" applyFont="1" applyFill="1" applyBorder="1" applyAlignment="1">
      <alignment horizontal="justify" vertical="center" wrapText="1"/>
    </xf>
    <xf numFmtId="0" fontId="9" fillId="12" borderId="13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12" borderId="0" xfId="0" applyFont="1" applyFill="1" applyBorder="1" applyAlignment="1">
      <alignment horizontal="justify" vertical="center" wrapText="1"/>
    </xf>
    <xf numFmtId="0" fontId="5" fillId="12" borderId="0" xfId="0" applyFont="1" applyFill="1" applyBorder="1" applyAlignment="1">
      <alignment horizontal="center" vertical="center" wrapText="1"/>
    </xf>
    <xf numFmtId="0" fontId="3" fillId="12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2" fillId="0" borderId="14" xfId="0" applyFont="1" applyBorder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justify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justify" vertical="center" wrapText="1"/>
    </xf>
    <xf numFmtId="0" fontId="2" fillId="12" borderId="8" xfId="0" applyFont="1" applyFill="1" applyBorder="1" applyAlignment="1">
      <alignment horizontal="center" vertical="center" wrapText="1"/>
    </xf>
    <xf numFmtId="0" fontId="11" fillId="12" borderId="12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11" fillId="12" borderId="13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justify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justify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justify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8" fillId="4" borderId="3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horizontal="center" vertical="center"/>
    </xf>
    <xf numFmtId="0" fontId="14" fillId="13" borderId="3" xfId="0" applyFont="1" applyFill="1" applyBorder="1" applyAlignment="1">
      <alignment horizontal="center" vertical="center"/>
    </xf>
    <xf numFmtId="0" fontId="13" fillId="13" borderId="2" xfId="0" applyFont="1" applyFill="1" applyBorder="1" applyAlignment="1">
      <alignment horizontal="center" vertical="center"/>
    </xf>
    <xf numFmtId="0" fontId="14" fillId="13" borderId="2" xfId="0" applyFont="1" applyFill="1" applyBorder="1" applyAlignment="1">
      <alignment horizontal="center" vertical="center" wrapText="1"/>
    </xf>
    <xf numFmtId="0" fontId="14" fillId="13" borderId="4" xfId="0" applyFont="1" applyFill="1" applyBorder="1" applyAlignment="1">
      <alignment horizontal="center" vertical="center" wrapText="1"/>
    </xf>
    <xf numFmtId="0" fontId="0" fillId="13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176" fontId="5" fillId="7" borderId="3" xfId="0" applyNumberFormat="1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176" fontId="3" fillId="7" borderId="3" xfId="0" applyNumberFormat="1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7" borderId="4" xfId="0" applyFont="1" applyFill="1" applyBorder="1" applyAlignment="1">
      <alignment horizontal="center" vertical="center" wrapText="1" shrinkToFit="1"/>
    </xf>
    <xf numFmtId="0" fontId="3" fillId="7" borderId="10" xfId="0" applyFont="1" applyFill="1" applyBorder="1" applyAlignment="1">
      <alignment horizontal="center" vertical="center" wrapText="1" shrinkToFit="1"/>
    </xf>
    <xf numFmtId="0" fontId="3" fillId="7" borderId="9" xfId="0" applyFont="1" applyFill="1" applyBorder="1" applyAlignment="1">
      <alignment horizontal="center" vertical="center" wrapText="1" shrinkToFit="1"/>
    </xf>
    <xf numFmtId="0" fontId="3" fillId="7" borderId="4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shrinkToFit="1"/>
    </xf>
    <xf numFmtId="0" fontId="3" fillId="7" borderId="10" xfId="0" applyFont="1" applyFill="1" applyBorder="1" applyAlignment="1">
      <alignment horizontal="center" vertical="center" shrinkToFit="1"/>
    </xf>
    <xf numFmtId="0" fontId="3" fillId="7" borderId="9" xfId="0" applyFont="1" applyFill="1" applyBorder="1" applyAlignment="1">
      <alignment horizontal="center" vertical="center" shrinkToFi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0" borderId="7" xfId="0" applyFont="1" applyFill="1" applyBorder="1" applyAlignment="1">
      <alignment horizontal="center" vertical="center" wrapText="1" shrinkToFit="1"/>
    </xf>
    <xf numFmtId="0" fontId="11" fillId="0" borderId="8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0" fillId="0" borderId="0" xfId="0" applyFont="1" applyAlignment="1">
      <alignment vertical="center" wrapText="1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好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opLeftCell="A13" zoomScaleNormal="100" workbookViewId="0">
      <selection activeCell="E34" sqref="E34"/>
    </sheetView>
  </sheetViews>
  <sheetFormatPr defaultColWidth="9" defaultRowHeight="16.5" x14ac:dyDescent="0.25"/>
  <cols>
    <col min="1" max="1" width="9" style="1"/>
    <col min="2" max="2" width="10.75" style="1" customWidth="1"/>
    <col min="3" max="3" width="12.75" style="1" customWidth="1"/>
    <col min="4" max="4" width="14.75" style="1" customWidth="1"/>
    <col min="5" max="5" width="10.75" style="1" customWidth="1"/>
    <col min="6" max="6" width="10.125" style="1" bestFit="1" customWidth="1"/>
    <col min="7" max="7" width="9" style="1"/>
    <col min="8" max="8" width="10.75" style="1" customWidth="1"/>
    <col min="9" max="9" width="12.75" style="1" customWidth="1"/>
    <col min="10" max="10" width="14.75" style="1" customWidth="1"/>
    <col min="11" max="11" width="14" style="1" customWidth="1"/>
    <col min="12" max="12" width="10.875" style="1" bestFit="1" customWidth="1"/>
    <col min="13" max="16384" width="9" style="1"/>
  </cols>
  <sheetData>
    <row r="1" spans="1:12" s="4" customFormat="1" ht="26.25" customHeight="1" x14ac:dyDescent="0.25">
      <c r="A1" s="2" t="s">
        <v>172</v>
      </c>
      <c r="B1" s="3"/>
      <c r="C1" s="3"/>
      <c r="E1" s="3"/>
    </row>
    <row r="2" spans="1:12" x14ac:dyDescent="0.25">
      <c r="L2" s="5" t="s">
        <v>0</v>
      </c>
    </row>
    <row r="3" spans="1:12" ht="57.75" customHeight="1" x14ac:dyDescent="0.25">
      <c r="A3" s="22" t="s">
        <v>11</v>
      </c>
      <c r="B3" s="22" t="s">
        <v>12</v>
      </c>
      <c r="C3" s="22" t="s">
        <v>1</v>
      </c>
      <c r="D3" s="22" t="s">
        <v>2</v>
      </c>
      <c r="E3" s="22" t="s">
        <v>3</v>
      </c>
      <c r="F3" s="23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4" t="s">
        <v>10</v>
      </c>
    </row>
    <row r="4" spans="1:12" x14ac:dyDescent="0.25">
      <c r="A4" s="14">
        <v>2000</v>
      </c>
      <c r="B4" s="14">
        <v>277</v>
      </c>
      <c r="C4" s="14">
        <v>213</v>
      </c>
      <c r="D4" s="14">
        <v>44</v>
      </c>
      <c r="E4" s="14">
        <v>90</v>
      </c>
      <c r="F4" s="14">
        <v>18</v>
      </c>
      <c r="G4" s="14">
        <f t="shared" ref="G4:G17" si="0">SUM(B4:F4)</f>
        <v>642</v>
      </c>
      <c r="H4" s="14">
        <v>79</v>
      </c>
      <c r="I4" s="14">
        <v>48</v>
      </c>
      <c r="J4" s="14">
        <v>8</v>
      </c>
      <c r="K4" s="14">
        <v>39</v>
      </c>
      <c r="L4" s="15">
        <f>SUM(H4:K4)</f>
        <v>174</v>
      </c>
    </row>
    <row r="5" spans="1:12" x14ac:dyDescent="0.25">
      <c r="A5" s="7">
        <v>2001</v>
      </c>
      <c r="B5" s="7">
        <v>301</v>
      </c>
      <c r="C5" s="7">
        <v>192</v>
      </c>
      <c r="D5" s="7">
        <v>57</v>
      </c>
      <c r="E5" s="7">
        <v>86</v>
      </c>
      <c r="F5" s="7">
        <v>17</v>
      </c>
      <c r="G5" s="7">
        <f t="shared" si="0"/>
        <v>653</v>
      </c>
      <c r="H5" s="7">
        <v>85</v>
      </c>
      <c r="I5" s="7">
        <v>50</v>
      </c>
      <c r="J5" s="7">
        <v>11</v>
      </c>
      <c r="K5" s="7">
        <v>45</v>
      </c>
      <c r="L5" s="6">
        <f t="shared" ref="L5:L17" si="1">SUM(H5:K5)</f>
        <v>191</v>
      </c>
    </row>
    <row r="6" spans="1:12" x14ac:dyDescent="0.25">
      <c r="A6" s="14">
        <v>2002</v>
      </c>
      <c r="B6" s="14">
        <v>302</v>
      </c>
      <c r="C6" s="14">
        <v>189</v>
      </c>
      <c r="D6" s="14">
        <v>82</v>
      </c>
      <c r="E6" s="14">
        <v>86</v>
      </c>
      <c r="F6" s="14">
        <v>23</v>
      </c>
      <c r="G6" s="14">
        <f t="shared" si="0"/>
        <v>682</v>
      </c>
      <c r="H6" s="14">
        <v>74</v>
      </c>
      <c r="I6" s="14">
        <v>55</v>
      </c>
      <c r="J6" s="14">
        <v>17</v>
      </c>
      <c r="K6" s="14">
        <v>67</v>
      </c>
      <c r="L6" s="15">
        <f t="shared" si="1"/>
        <v>213</v>
      </c>
    </row>
    <row r="7" spans="1:12" x14ac:dyDescent="0.25">
      <c r="A7" s="7">
        <v>2003</v>
      </c>
      <c r="B7" s="7">
        <v>312</v>
      </c>
      <c r="C7" s="7">
        <v>180</v>
      </c>
      <c r="D7" s="7">
        <v>105</v>
      </c>
      <c r="E7" s="7">
        <v>75</v>
      </c>
      <c r="F7" s="7">
        <v>21</v>
      </c>
      <c r="G7" s="7">
        <f t="shared" si="0"/>
        <v>693</v>
      </c>
      <c r="H7" s="7">
        <v>69</v>
      </c>
      <c r="I7" s="7">
        <v>36</v>
      </c>
      <c r="J7" s="7">
        <v>21</v>
      </c>
      <c r="K7" s="7">
        <v>16</v>
      </c>
      <c r="L7" s="6">
        <f t="shared" si="1"/>
        <v>142</v>
      </c>
    </row>
    <row r="8" spans="1:12" x14ac:dyDescent="0.25">
      <c r="A8" s="14">
        <v>2004</v>
      </c>
      <c r="B8" s="14">
        <v>300</v>
      </c>
      <c r="C8" s="14">
        <v>196</v>
      </c>
      <c r="D8" s="14">
        <v>118</v>
      </c>
      <c r="E8" s="14">
        <v>69</v>
      </c>
      <c r="F8" s="14">
        <v>20</v>
      </c>
      <c r="G8" s="14">
        <f t="shared" si="0"/>
        <v>703</v>
      </c>
      <c r="H8" s="14">
        <v>49</v>
      </c>
      <c r="I8" s="14">
        <v>31</v>
      </c>
      <c r="J8" s="14">
        <v>18</v>
      </c>
      <c r="K8" s="14">
        <v>44</v>
      </c>
      <c r="L8" s="15">
        <f t="shared" si="1"/>
        <v>142</v>
      </c>
    </row>
    <row r="9" spans="1:12" x14ac:dyDescent="0.25">
      <c r="A9" s="7">
        <v>2005</v>
      </c>
      <c r="B9" s="7">
        <v>316</v>
      </c>
      <c r="C9" s="7">
        <v>196</v>
      </c>
      <c r="D9" s="7">
        <v>139</v>
      </c>
      <c r="E9" s="7">
        <v>63</v>
      </c>
      <c r="F9" s="7">
        <v>19</v>
      </c>
      <c r="G9" s="7">
        <f t="shared" si="0"/>
        <v>733</v>
      </c>
      <c r="H9" s="7">
        <v>81</v>
      </c>
      <c r="I9" s="7">
        <v>38</v>
      </c>
      <c r="J9" s="7">
        <v>29</v>
      </c>
      <c r="K9" s="7">
        <v>20</v>
      </c>
      <c r="L9" s="6">
        <f t="shared" si="1"/>
        <v>168</v>
      </c>
    </row>
    <row r="10" spans="1:12" x14ac:dyDescent="0.25">
      <c r="A10" s="14">
        <v>2006</v>
      </c>
      <c r="B10" s="14">
        <v>326</v>
      </c>
      <c r="C10" s="14">
        <v>202</v>
      </c>
      <c r="D10" s="14">
        <v>151</v>
      </c>
      <c r="E10" s="14">
        <v>52</v>
      </c>
      <c r="F10" s="14">
        <v>18</v>
      </c>
      <c r="G10" s="14">
        <f t="shared" si="0"/>
        <v>749</v>
      </c>
      <c r="H10" s="14">
        <v>93</v>
      </c>
      <c r="I10" s="14">
        <v>14</v>
      </c>
      <c r="J10" s="14">
        <v>36</v>
      </c>
      <c r="K10" s="14">
        <v>22</v>
      </c>
      <c r="L10" s="15">
        <f t="shared" si="1"/>
        <v>165</v>
      </c>
    </row>
    <row r="11" spans="1:12" x14ac:dyDescent="0.25">
      <c r="A11" s="7">
        <v>2007</v>
      </c>
      <c r="B11" s="7">
        <v>327</v>
      </c>
      <c r="C11" s="7">
        <v>209</v>
      </c>
      <c r="D11" s="7">
        <v>147</v>
      </c>
      <c r="E11" s="7">
        <v>48</v>
      </c>
      <c r="F11" s="7">
        <v>15</v>
      </c>
      <c r="G11" s="7">
        <f t="shared" si="0"/>
        <v>746</v>
      </c>
      <c r="H11" s="7">
        <v>91</v>
      </c>
      <c r="I11" s="7">
        <v>42</v>
      </c>
      <c r="J11" s="7">
        <v>41</v>
      </c>
      <c r="K11" s="7">
        <v>21</v>
      </c>
      <c r="L11" s="6">
        <f t="shared" si="1"/>
        <v>195</v>
      </c>
    </row>
    <row r="12" spans="1:12" x14ac:dyDescent="0.25">
      <c r="A12" s="14">
        <v>2008</v>
      </c>
      <c r="B12" s="14">
        <v>335</v>
      </c>
      <c r="C12" s="14">
        <v>217</v>
      </c>
      <c r="D12" s="14">
        <v>141</v>
      </c>
      <c r="E12" s="14">
        <v>46</v>
      </c>
      <c r="F12" s="14">
        <v>13</v>
      </c>
      <c r="G12" s="14">
        <f t="shared" si="0"/>
        <v>752</v>
      </c>
      <c r="H12" s="14">
        <v>93</v>
      </c>
      <c r="I12" s="14">
        <v>43</v>
      </c>
      <c r="J12" s="14">
        <v>46</v>
      </c>
      <c r="K12" s="14">
        <v>21</v>
      </c>
      <c r="L12" s="15">
        <f t="shared" si="1"/>
        <v>203</v>
      </c>
    </row>
    <row r="13" spans="1:12" x14ac:dyDescent="0.25">
      <c r="A13" s="7">
        <v>2009</v>
      </c>
      <c r="B13" s="7">
        <v>337</v>
      </c>
      <c r="C13" s="7">
        <v>219</v>
      </c>
      <c r="D13" s="7">
        <v>147</v>
      </c>
      <c r="E13" s="7">
        <v>40</v>
      </c>
      <c r="F13" s="7">
        <v>13</v>
      </c>
      <c r="G13" s="7">
        <f t="shared" si="0"/>
        <v>756</v>
      </c>
      <c r="H13" s="7">
        <v>83</v>
      </c>
      <c r="I13" s="7">
        <v>43</v>
      </c>
      <c r="J13" s="7">
        <v>46</v>
      </c>
      <c r="K13" s="7">
        <v>30</v>
      </c>
      <c r="L13" s="6">
        <f t="shared" si="1"/>
        <v>202</v>
      </c>
    </row>
    <row r="14" spans="1:12" x14ac:dyDescent="0.25">
      <c r="A14" s="14">
        <v>2010</v>
      </c>
      <c r="B14" s="14">
        <v>339</v>
      </c>
      <c r="C14" s="14">
        <v>216</v>
      </c>
      <c r="D14" s="14">
        <v>151</v>
      </c>
      <c r="E14" s="14">
        <v>40</v>
      </c>
      <c r="F14" s="14">
        <v>12</v>
      </c>
      <c r="G14" s="14">
        <f t="shared" si="0"/>
        <v>758</v>
      </c>
      <c r="H14" s="14">
        <v>81</v>
      </c>
      <c r="I14" s="14">
        <v>43</v>
      </c>
      <c r="J14" s="14">
        <v>47</v>
      </c>
      <c r="K14" s="14">
        <v>31</v>
      </c>
      <c r="L14" s="15">
        <f t="shared" si="1"/>
        <v>202</v>
      </c>
    </row>
    <row r="15" spans="1:12" x14ac:dyDescent="0.25">
      <c r="A15" s="7">
        <v>2011</v>
      </c>
      <c r="B15" s="7">
        <v>335</v>
      </c>
      <c r="C15" s="7">
        <v>222</v>
      </c>
      <c r="D15" s="7">
        <v>152</v>
      </c>
      <c r="E15" s="7">
        <v>35</v>
      </c>
      <c r="F15" s="7">
        <v>12</v>
      </c>
      <c r="G15" s="7">
        <f t="shared" si="0"/>
        <v>756</v>
      </c>
      <c r="H15" s="7">
        <v>80</v>
      </c>
      <c r="I15" s="7">
        <v>45</v>
      </c>
      <c r="J15" s="7">
        <v>49</v>
      </c>
      <c r="K15" s="7">
        <v>33</v>
      </c>
      <c r="L15" s="6">
        <f t="shared" si="1"/>
        <v>207</v>
      </c>
    </row>
    <row r="16" spans="1:12" x14ac:dyDescent="0.25">
      <c r="A16" s="14">
        <v>2012</v>
      </c>
      <c r="B16" s="14">
        <v>375</v>
      </c>
      <c r="C16" s="14">
        <v>220</v>
      </c>
      <c r="D16" s="14">
        <v>131</v>
      </c>
      <c r="E16" s="14">
        <v>31</v>
      </c>
      <c r="F16" s="14">
        <v>13</v>
      </c>
      <c r="G16" s="14">
        <f t="shared" si="0"/>
        <v>770</v>
      </c>
      <c r="H16" s="14">
        <v>67</v>
      </c>
      <c r="I16" s="14">
        <v>42</v>
      </c>
      <c r="J16" s="14">
        <v>40</v>
      </c>
      <c r="K16" s="14">
        <v>34</v>
      </c>
      <c r="L16" s="15">
        <f t="shared" si="1"/>
        <v>183</v>
      </c>
    </row>
    <row r="17" spans="1:12" x14ac:dyDescent="0.25">
      <c r="A17" s="7">
        <v>2013</v>
      </c>
      <c r="B17" s="7">
        <v>388</v>
      </c>
      <c r="C17" s="7">
        <v>220</v>
      </c>
      <c r="D17" s="7">
        <v>140</v>
      </c>
      <c r="E17" s="7">
        <v>29</v>
      </c>
      <c r="F17" s="7">
        <v>12</v>
      </c>
      <c r="G17" s="7">
        <f t="shared" si="0"/>
        <v>789</v>
      </c>
      <c r="H17" s="7">
        <v>62</v>
      </c>
      <c r="I17" s="7">
        <v>47</v>
      </c>
      <c r="J17" s="7">
        <v>61</v>
      </c>
      <c r="K17" s="7">
        <v>74</v>
      </c>
      <c r="L17" s="6">
        <f t="shared" si="1"/>
        <v>244</v>
      </c>
    </row>
    <row r="18" spans="1:12" x14ac:dyDescent="0.25">
      <c r="A18" s="14">
        <v>2014</v>
      </c>
      <c r="B18" s="14">
        <v>407</v>
      </c>
      <c r="C18" s="14">
        <v>198</v>
      </c>
      <c r="D18" s="14">
        <v>134</v>
      </c>
      <c r="E18" s="14">
        <v>27</v>
      </c>
      <c r="F18" s="14">
        <v>11</v>
      </c>
      <c r="G18" s="14">
        <f>SUM(B18:F18)</f>
        <v>777</v>
      </c>
      <c r="H18" s="14">
        <v>86</v>
      </c>
      <c r="I18" s="14">
        <v>58</v>
      </c>
      <c r="J18" s="14">
        <v>61</v>
      </c>
      <c r="K18" s="14">
        <v>72</v>
      </c>
      <c r="L18" s="15">
        <f>SUM(H18:K18)</f>
        <v>277</v>
      </c>
    </row>
    <row r="19" spans="1:12" x14ac:dyDescent="0.25">
      <c r="A19" s="13">
        <v>2015</v>
      </c>
      <c r="B19" s="13">
        <v>398</v>
      </c>
      <c r="C19" s="13">
        <v>199</v>
      </c>
      <c r="D19" s="13">
        <v>124</v>
      </c>
      <c r="E19" s="13">
        <v>26</v>
      </c>
      <c r="F19" s="13">
        <v>12</v>
      </c>
      <c r="G19" s="13">
        <f>SUM(B19:F19)</f>
        <v>759</v>
      </c>
      <c r="H19" s="13">
        <v>84</v>
      </c>
      <c r="I19" s="13">
        <v>54</v>
      </c>
      <c r="J19" s="13">
        <v>63</v>
      </c>
      <c r="K19" s="13">
        <v>87</v>
      </c>
      <c r="L19" s="12">
        <f>SUM(H19:K19)</f>
        <v>288</v>
      </c>
    </row>
    <row r="20" spans="1:12" x14ac:dyDescent="0.25">
      <c r="A20" s="11">
        <v>2016</v>
      </c>
      <c r="B20" s="11">
        <v>398</v>
      </c>
      <c r="C20" s="11">
        <v>199</v>
      </c>
      <c r="D20" s="11">
        <v>132</v>
      </c>
      <c r="E20" s="11">
        <v>23</v>
      </c>
      <c r="F20" s="11">
        <v>12</v>
      </c>
      <c r="G20" s="11">
        <f>SUM(B20:F20)</f>
        <v>764</v>
      </c>
      <c r="H20" s="11">
        <v>69</v>
      </c>
      <c r="I20" s="11">
        <v>49</v>
      </c>
      <c r="J20" s="11">
        <v>64</v>
      </c>
      <c r="K20" s="11">
        <v>73</v>
      </c>
      <c r="L20" s="10">
        <f>SUM(H20:K20)</f>
        <v>255</v>
      </c>
    </row>
    <row r="21" spans="1:12" x14ac:dyDescent="0.25">
      <c r="A21" s="16">
        <v>2017</v>
      </c>
      <c r="B21" s="9">
        <v>406</v>
      </c>
      <c r="C21" s="9">
        <v>193</v>
      </c>
      <c r="D21" s="9">
        <v>130</v>
      </c>
      <c r="E21" s="9">
        <v>20</v>
      </c>
      <c r="F21" s="9">
        <v>10</v>
      </c>
      <c r="G21" s="9">
        <f>SUM(B21:F21)</f>
        <v>759</v>
      </c>
      <c r="H21" s="9">
        <v>74</v>
      </c>
      <c r="I21" s="9">
        <v>47</v>
      </c>
      <c r="J21" s="9">
        <v>71</v>
      </c>
      <c r="K21" s="9">
        <v>69</v>
      </c>
      <c r="L21" s="8">
        <f>SUM(H21:K21)</f>
        <v>261</v>
      </c>
    </row>
    <row r="22" spans="1:12" x14ac:dyDescent="0.25">
      <c r="A22" s="17">
        <v>2018</v>
      </c>
      <c r="B22" s="17">
        <v>404</v>
      </c>
      <c r="C22" s="17">
        <v>192</v>
      </c>
      <c r="D22" s="17">
        <v>137</v>
      </c>
      <c r="E22" s="17">
        <v>18</v>
      </c>
      <c r="F22" s="17">
        <v>8</v>
      </c>
      <c r="G22" s="17">
        <v>759</v>
      </c>
      <c r="H22" s="17">
        <v>73</v>
      </c>
      <c r="I22" s="19">
        <v>49</v>
      </c>
      <c r="J22" s="17">
        <v>71</v>
      </c>
      <c r="K22" s="17">
        <v>76</v>
      </c>
      <c r="L22" s="17">
        <v>269</v>
      </c>
    </row>
    <row r="23" spans="1:12" x14ac:dyDescent="0.25">
      <c r="A23" s="20">
        <v>2019</v>
      </c>
      <c r="B23" s="20">
        <v>409</v>
      </c>
      <c r="C23" s="20">
        <v>198</v>
      </c>
      <c r="D23" s="20">
        <v>126</v>
      </c>
      <c r="E23" s="20">
        <v>16</v>
      </c>
      <c r="F23" s="20">
        <v>8</v>
      </c>
      <c r="G23" s="20">
        <f>SUM(B23:F23)</f>
        <v>757</v>
      </c>
      <c r="H23" s="20">
        <v>62</v>
      </c>
      <c r="I23" s="20">
        <v>51</v>
      </c>
      <c r="J23" s="20">
        <v>63</v>
      </c>
      <c r="K23" s="20">
        <v>80</v>
      </c>
      <c r="L23" s="20">
        <f>SUM(H23:K23)</f>
        <v>256</v>
      </c>
    </row>
    <row r="24" spans="1:12" x14ac:dyDescent="0.25">
      <c r="A24" s="17">
        <v>2020</v>
      </c>
      <c r="B24" s="17">
        <v>412</v>
      </c>
      <c r="C24" s="17">
        <v>192</v>
      </c>
      <c r="D24" s="17">
        <v>145</v>
      </c>
      <c r="E24" s="17">
        <v>15</v>
      </c>
      <c r="F24" s="17">
        <v>14</v>
      </c>
      <c r="G24" s="17">
        <f>SUM(B24:F24)</f>
        <v>778</v>
      </c>
      <c r="H24" s="17">
        <v>93</v>
      </c>
      <c r="I24" s="19">
        <v>52</v>
      </c>
      <c r="J24" s="17">
        <v>73</v>
      </c>
      <c r="K24" s="17">
        <v>88</v>
      </c>
      <c r="L24" s="17">
        <f>SUM(H24:K24)</f>
        <v>306</v>
      </c>
    </row>
    <row r="25" spans="1:12" x14ac:dyDescent="0.25">
      <c r="A25" s="20">
        <v>2021</v>
      </c>
      <c r="B25" s="20">
        <v>418</v>
      </c>
      <c r="C25" s="20">
        <v>218</v>
      </c>
      <c r="D25" s="20">
        <v>179</v>
      </c>
      <c r="E25" s="20">
        <v>13</v>
      </c>
      <c r="F25" s="20">
        <v>14</v>
      </c>
      <c r="G25" s="20">
        <f>SUM(B25:F25)</f>
        <v>842</v>
      </c>
      <c r="H25" s="20">
        <v>92</v>
      </c>
      <c r="I25" s="20">
        <v>49</v>
      </c>
      <c r="J25" s="20">
        <v>79</v>
      </c>
      <c r="K25" s="20">
        <v>84</v>
      </c>
      <c r="L25" s="20">
        <f>SUM(H25:K25)</f>
        <v>304</v>
      </c>
    </row>
    <row r="26" spans="1:12" x14ac:dyDescent="0.25">
      <c r="A26" s="17">
        <v>2022</v>
      </c>
      <c r="B26" s="17">
        <v>413</v>
      </c>
      <c r="C26" s="17">
        <v>233</v>
      </c>
      <c r="D26" s="17">
        <v>198</v>
      </c>
      <c r="E26" s="17">
        <v>12</v>
      </c>
      <c r="F26" s="17">
        <v>14</v>
      </c>
      <c r="G26" s="17">
        <v>870</v>
      </c>
      <c r="H26" s="17">
        <v>97</v>
      </c>
      <c r="I26" s="17">
        <v>57</v>
      </c>
      <c r="J26" s="17">
        <v>104</v>
      </c>
      <c r="K26" s="17">
        <v>162</v>
      </c>
      <c r="L26" s="17">
        <f t="shared" ref="L26" si="2">SUM(H26:K26)</f>
        <v>420</v>
      </c>
    </row>
    <row r="27" spans="1:12" x14ac:dyDescent="0.25">
      <c r="A27" s="20">
        <v>2023</v>
      </c>
      <c r="B27" s="20">
        <v>397</v>
      </c>
      <c r="C27" s="20">
        <v>236</v>
      </c>
      <c r="D27" s="20">
        <v>214</v>
      </c>
      <c r="E27" s="20">
        <v>10</v>
      </c>
      <c r="F27" s="20">
        <v>14</v>
      </c>
      <c r="G27" s="20">
        <v>871</v>
      </c>
      <c r="H27" s="20">
        <v>99</v>
      </c>
      <c r="I27" s="20">
        <v>54</v>
      </c>
      <c r="J27" s="20">
        <v>111</v>
      </c>
      <c r="K27" s="20">
        <v>134</v>
      </c>
      <c r="L27" s="20">
        <v>398</v>
      </c>
    </row>
    <row r="28" spans="1:12" x14ac:dyDescent="0.25">
      <c r="A28" s="17">
        <v>2024</v>
      </c>
      <c r="B28" s="17">
        <v>406</v>
      </c>
      <c r="C28" s="17">
        <v>244</v>
      </c>
      <c r="D28" s="17">
        <v>213</v>
      </c>
      <c r="E28" s="17">
        <v>8</v>
      </c>
      <c r="F28" s="17">
        <v>14</v>
      </c>
      <c r="G28" s="17">
        <v>885</v>
      </c>
      <c r="H28" s="17">
        <v>105</v>
      </c>
      <c r="I28" s="17">
        <v>63</v>
      </c>
      <c r="J28" s="17">
        <v>134</v>
      </c>
      <c r="K28" s="17">
        <v>158</v>
      </c>
      <c r="L28" s="17">
        <v>460</v>
      </c>
    </row>
    <row r="29" spans="1:12" x14ac:dyDescent="0.25">
      <c r="A29" s="20">
        <v>2025</v>
      </c>
      <c r="B29" s="127">
        <v>421</v>
      </c>
      <c r="C29" s="127">
        <v>243</v>
      </c>
      <c r="D29" s="127">
        <v>198</v>
      </c>
      <c r="E29" s="127">
        <v>5</v>
      </c>
      <c r="F29" s="127">
        <v>10</v>
      </c>
      <c r="G29" s="127">
        <v>877</v>
      </c>
      <c r="H29" s="127">
        <v>112</v>
      </c>
      <c r="I29" s="127">
        <v>68</v>
      </c>
      <c r="J29" s="127">
        <v>145</v>
      </c>
      <c r="K29" s="127">
        <v>148</v>
      </c>
      <c r="L29" s="127">
        <v>473</v>
      </c>
    </row>
    <row r="30" spans="1:12" x14ac:dyDescent="0.25">
      <c r="A30" t="s">
        <v>171</v>
      </c>
    </row>
    <row r="32" spans="1:12" x14ac:dyDescent="0.25">
      <c r="D32" s="21"/>
    </row>
    <row r="36" spans="3:3" x14ac:dyDescent="0.25">
      <c r="C36" s="18"/>
    </row>
  </sheetData>
  <phoneticPr fontId="1" type="noConversion"/>
  <pageMargins left="0.31496062992125984" right="0.31496062992125984" top="0.74803149606299213" bottom="0.74803149606299213" header="0.31496062992125984" footer="0.31496062992125984"/>
  <pageSetup paperSize="9" scale="94" orientation="landscape" r:id="rId1"/>
  <ignoredErrors>
    <ignoredError sqref="G4:G21 G23:G25 L26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7"/>
  <sheetViews>
    <sheetView zoomScale="110" zoomScaleNormal="110" workbookViewId="0">
      <selection activeCell="A47" sqref="A47"/>
    </sheetView>
  </sheetViews>
  <sheetFormatPr defaultRowHeight="16.5" x14ac:dyDescent="0.25"/>
  <cols>
    <col min="3" max="3" width="14" customWidth="1"/>
    <col min="5" max="14" width="9" customWidth="1"/>
    <col min="15" max="15" width="9.5" customWidth="1"/>
    <col min="18" max="18" width="6.875" customWidth="1"/>
    <col min="20" max="20" width="6" customWidth="1"/>
    <col min="21" max="21" width="6.125" customWidth="1"/>
  </cols>
  <sheetData>
    <row r="1" spans="1:25" ht="19.5" x14ac:dyDescent="0.25">
      <c r="A1" s="157" t="s">
        <v>174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U2" s="1"/>
      <c r="V2" s="1"/>
      <c r="W2" s="1" t="s">
        <v>13</v>
      </c>
    </row>
    <row r="3" spans="1:25" ht="33.75" x14ac:dyDescent="0.25">
      <c r="A3" s="158" t="s">
        <v>14</v>
      </c>
      <c r="B3" s="159"/>
      <c r="C3" s="159"/>
      <c r="D3" s="160"/>
      <c r="E3" s="25" t="s">
        <v>15</v>
      </c>
      <c r="F3" s="26" t="s">
        <v>165</v>
      </c>
      <c r="G3" s="26" t="s">
        <v>16</v>
      </c>
      <c r="H3" s="26" t="s">
        <v>17</v>
      </c>
      <c r="I3" s="26" t="s">
        <v>166</v>
      </c>
      <c r="J3" s="27" t="s">
        <v>167</v>
      </c>
      <c r="K3" s="27" t="s">
        <v>168</v>
      </c>
      <c r="L3" s="27" t="s">
        <v>169</v>
      </c>
      <c r="M3" s="26" t="s">
        <v>170</v>
      </c>
      <c r="N3" s="26" t="s">
        <v>156</v>
      </c>
      <c r="O3" s="130" t="s">
        <v>181</v>
      </c>
      <c r="P3" s="26" t="s">
        <v>18</v>
      </c>
      <c r="Q3" s="26" t="s">
        <v>19</v>
      </c>
      <c r="R3" s="26" t="s">
        <v>20</v>
      </c>
      <c r="S3" s="121" t="s">
        <v>21</v>
      </c>
      <c r="T3" s="26" t="s">
        <v>22</v>
      </c>
      <c r="U3" s="26" t="s">
        <v>23</v>
      </c>
      <c r="V3" s="121" t="s">
        <v>164</v>
      </c>
      <c r="W3" s="26" t="s">
        <v>24</v>
      </c>
    </row>
    <row r="4" spans="1:25" x14ac:dyDescent="0.25">
      <c r="A4" s="153" t="s">
        <v>25</v>
      </c>
      <c r="B4" s="148" t="s">
        <v>26</v>
      </c>
      <c r="C4" s="28" t="s">
        <v>27</v>
      </c>
      <c r="D4" s="29" t="s">
        <v>28</v>
      </c>
      <c r="E4" s="113">
        <v>21</v>
      </c>
      <c r="F4" s="114">
        <v>89</v>
      </c>
      <c r="G4" s="66">
        <v>41</v>
      </c>
      <c r="H4" s="66">
        <v>70</v>
      </c>
      <c r="I4" s="66">
        <v>38</v>
      </c>
      <c r="J4" s="128">
        <v>29</v>
      </c>
      <c r="K4" s="66">
        <v>27</v>
      </c>
      <c r="L4" s="66">
        <v>56</v>
      </c>
      <c r="M4" s="66">
        <v>17</v>
      </c>
      <c r="N4" s="66">
        <v>28</v>
      </c>
      <c r="O4" s="66">
        <v>0</v>
      </c>
      <c r="P4" s="66">
        <v>0</v>
      </c>
      <c r="Q4" s="66">
        <v>4</v>
      </c>
      <c r="R4" s="66">
        <v>0</v>
      </c>
      <c r="S4" s="114">
        <v>0</v>
      </c>
      <c r="T4" s="114">
        <v>1</v>
      </c>
      <c r="U4" s="114">
        <v>0</v>
      </c>
      <c r="V4" s="114">
        <v>0</v>
      </c>
      <c r="W4" s="30">
        <f t="shared" ref="W4:W13" si="0">SUM(E4:V4)</f>
        <v>421</v>
      </c>
      <c r="X4" s="118"/>
      <c r="Y4" s="119"/>
    </row>
    <row r="5" spans="1:25" x14ac:dyDescent="0.25">
      <c r="A5" s="154"/>
      <c r="B5" s="149"/>
      <c r="C5" s="28" t="s">
        <v>29</v>
      </c>
      <c r="D5" s="29" t="s">
        <v>30</v>
      </c>
      <c r="E5" s="113">
        <v>33</v>
      </c>
      <c r="F5" s="114">
        <v>48</v>
      </c>
      <c r="G5" s="66">
        <v>27</v>
      </c>
      <c r="H5" s="66">
        <v>26</v>
      </c>
      <c r="I5" s="66">
        <v>12</v>
      </c>
      <c r="J5" s="128">
        <v>17</v>
      </c>
      <c r="K5" s="66">
        <v>11</v>
      </c>
      <c r="L5" s="66">
        <v>20</v>
      </c>
      <c r="M5" s="66">
        <v>7</v>
      </c>
      <c r="N5" s="66">
        <v>37</v>
      </c>
      <c r="O5" s="66">
        <v>0</v>
      </c>
      <c r="P5" s="66">
        <v>0</v>
      </c>
      <c r="Q5" s="66">
        <v>3</v>
      </c>
      <c r="R5" s="66">
        <v>0</v>
      </c>
      <c r="S5" s="114">
        <v>2</v>
      </c>
      <c r="T5" s="114">
        <v>0</v>
      </c>
      <c r="U5" s="114">
        <v>0</v>
      </c>
      <c r="V5" s="114">
        <v>0</v>
      </c>
      <c r="W5" s="30">
        <f t="shared" si="0"/>
        <v>243</v>
      </c>
      <c r="X5" s="118"/>
      <c r="Y5" s="119"/>
    </row>
    <row r="6" spans="1:25" x14ac:dyDescent="0.25">
      <c r="A6" s="154"/>
      <c r="B6" s="149"/>
      <c r="C6" s="28" t="s">
        <v>31</v>
      </c>
      <c r="D6" s="29" t="s">
        <v>32</v>
      </c>
      <c r="E6" s="113">
        <v>20</v>
      </c>
      <c r="F6" s="114">
        <v>41</v>
      </c>
      <c r="G6" s="66">
        <v>11</v>
      </c>
      <c r="H6" s="66">
        <v>20</v>
      </c>
      <c r="I6" s="66">
        <v>2</v>
      </c>
      <c r="J6" s="128">
        <v>14</v>
      </c>
      <c r="K6" s="66">
        <v>10</v>
      </c>
      <c r="L6" s="66">
        <v>7</v>
      </c>
      <c r="M6" s="66">
        <v>8</v>
      </c>
      <c r="N6" s="132">
        <v>55</v>
      </c>
      <c r="O6" s="66">
        <v>0</v>
      </c>
      <c r="P6" s="66">
        <v>0</v>
      </c>
      <c r="Q6" s="66">
        <v>2</v>
      </c>
      <c r="R6" s="66">
        <v>0</v>
      </c>
      <c r="S6" s="114">
        <v>1</v>
      </c>
      <c r="T6" s="114">
        <v>0</v>
      </c>
      <c r="U6" s="114">
        <v>1</v>
      </c>
      <c r="V6" s="114">
        <v>6</v>
      </c>
      <c r="W6" s="30">
        <f t="shared" si="0"/>
        <v>198</v>
      </c>
      <c r="X6" s="118"/>
      <c r="Y6" s="119"/>
    </row>
    <row r="7" spans="1:25" x14ac:dyDescent="0.25">
      <c r="A7" s="154"/>
      <c r="B7" s="149"/>
      <c r="C7" s="28" t="s">
        <v>33</v>
      </c>
      <c r="D7" s="29" t="s">
        <v>34</v>
      </c>
      <c r="E7" s="113">
        <v>1</v>
      </c>
      <c r="F7" s="114">
        <v>0</v>
      </c>
      <c r="G7" s="66">
        <v>1</v>
      </c>
      <c r="H7" s="66">
        <v>0</v>
      </c>
      <c r="I7" s="66">
        <v>0</v>
      </c>
      <c r="J7" s="128">
        <v>0</v>
      </c>
      <c r="K7" s="66">
        <v>0</v>
      </c>
      <c r="L7" s="66">
        <v>0</v>
      </c>
      <c r="M7" s="66">
        <v>0</v>
      </c>
      <c r="N7" s="66">
        <v>0</v>
      </c>
      <c r="O7" s="66">
        <v>0</v>
      </c>
      <c r="P7" s="66">
        <v>0</v>
      </c>
      <c r="Q7" s="66">
        <v>2</v>
      </c>
      <c r="R7" s="66">
        <v>1</v>
      </c>
      <c r="S7" s="114">
        <v>0</v>
      </c>
      <c r="T7" s="114">
        <v>0</v>
      </c>
      <c r="U7" s="114">
        <v>0</v>
      </c>
      <c r="V7" s="114">
        <v>0</v>
      </c>
      <c r="W7" s="30">
        <f t="shared" si="0"/>
        <v>5</v>
      </c>
      <c r="X7" s="117"/>
    </row>
    <row r="8" spans="1:25" x14ac:dyDescent="0.25">
      <c r="A8" s="154"/>
      <c r="B8" s="150"/>
      <c r="C8" s="31" t="s">
        <v>35</v>
      </c>
      <c r="D8" s="29" t="s">
        <v>36</v>
      </c>
      <c r="E8" s="113">
        <v>2</v>
      </c>
      <c r="F8" s="114">
        <v>0</v>
      </c>
      <c r="G8" s="66">
        <v>2</v>
      </c>
      <c r="H8" s="66">
        <v>1</v>
      </c>
      <c r="I8" s="66">
        <v>0</v>
      </c>
      <c r="J8" s="128">
        <v>1</v>
      </c>
      <c r="K8" s="66">
        <v>0</v>
      </c>
      <c r="L8" s="66">
        <v>1</v>
      </c>
      <c r="M8" s="66">
        <v>1</v>
      </c>
      <c r="N8" s="66">
        <v>0</v>
      </c>
      <c r="O8" s="66">
        <v>0</v>
      </c>
      <c r="P8" s="66">
        <v>2</v>
      </c>
      <c r="Q8" s="66">
        <v>0</v>
      </c>
      <c r="R8" s="66">
        <v>0</v>
      </c>
      <c r="S8" s="114">
        <v>0</v>
      </c>
      <c r="T8" s="114">
        <v>0</v>
      </c>
      <c r="U8" s="114">
        <v>0</v>
      </c>
      <c r="V8" s="114">
        <v>0</v>
      </c>
      <c r="W8" s="30">
        <f t="shared" si="0"/>
        <v>10</v>
      </c>
      <c r="X8" s="117"/>
    </row>
    <row r="9" spans="1:25" x14ac:dyDescent="0.25">
      <c r="A9" s="154"/>
      <c r="B9" s="161" t="s">
        <v>37</v>
      </c>
      <c r="C9" s="151" t="s">
        <v>38</v>
      </c>
      <c r="D9" s="152"/>
      <c r="E9" s="113">
        <v>71</v>
      </c>
      <c r="F9" s="114">
        <v>176</v>
      </c>
      <c r="G9" s="66">
        <v>80</v>
      </c>
      <c r="H9" s="66">
        <v>116</v>
      </c>
      <c r="I9" s="66">
        <v>52</v>
      </c>
      <c r="J9" s="66">
        <v>60</v>
      </c>
      <c r="K9" s="66">
        <v>48</v>
      </c>
      <c r="L9" s="66">
        <v>82</v>
      </c>
      <c r="M9" s="66">
        <v>32</v>
      </c>
      <c r="N9" s="66">
        <v>89</v>
      </c>
      <c r="O9" s="66">
        <v>0</v>
      </c>
      <c r="P9" s="66">
        <v>0</v>
      </c>
      <c r="Q9" s="66">
        <v>1</v>
      </c>
      <c r="R9" s="66">
        <v>0</v>
      </c>
      <c r="S9" s="114">
        <v>3</v>
      </c>
      <c r="T9" s="114">
        <v>1</v>
      </c>
      <c r="U9" s="114">
        <v>1</v>
      </c>
      <c r="V9" s="114">
        <v>6</v>
      </c>
      <c r="W9" s="30">
        <f>SUM(E9:V9)</f>
        <v>818</v>
      </c>
    </row>
    <row r="10" spans="1:25" x14ac:dyDescent="0.25">
      <c r="A10" s="154"/>
      <c r="B10" s="162"/>
      <c r="C10" s="151" t="s">
        <v>39</v>
      </c>
      <c r="D10" s="152"/>
      <c r="E10" s="113">
        <v>6</v>
      </c>
      <c r="F10" s="114">
        <v>2</v>
      </c>
      <c r="G10" s="66">
        <v>2</v>
      </c>
      <c r="H10" s="66">
        <v>1</v>
      </c>
      <c r="I10" s="66">
        <v>0</v>
      </c>
      <c r="J10" s="66">
        <v>1</v>
      </c>
      <c r="K10" s="66">
        <v>0</v>
      </c>
      <c r="L10" s="66">
        <v>2</v>
      </c>
      <c r="M10" s="66">
        <v>1</v>
      </c>
      <c r="N10" s="66">
        <v>15</v>
      </c>
      <c r="O10" s="66">
        <v>0</v>
      </c>
      <c r="P10" s="66">
        <v>1</v>
      </c>
      <c r="Q10" s="66">
        <v>7</v>
      </c>
      <c r="R10" s="66">
        <v>1</v>
      </c>
      <c r="S10" s="114">
        <v>0</v>
      </c>
      <c r="T10" s="114">
        <v>0</v>
      </c>
      <c r="U10" s="114">
        <v>0</v>
      </c>
      <c r="V10" s="114">
        <v>0</v>
      </c>
      <c r="W10" s="30">
        <f>SUM(E10:V10)</f>
        <v>39</v>
      </c>
    </row>
    <row r="11" spans="1:25" x14ac:dyDescent="0.25">
      <c r="A11" s="154"/>
      <c r="B11" s="162"/>
      <c r="C11" s="151" t="s">
        <v>40</v>
      </c>
      <c r="D11" s="152"/>
      <c r="E11" s="113">
        <v>0</v>
      </c>
      <c r="F11" s="114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16</v>
      </c>
      <c r="O11" s="66">
        <v>0</v>
      </c>
      <c r="P11" s="66">
        <v>1</v>
      </c>
      <c r="Q11" s="66">
        <v>3</v>
      </c>
      <c r="R11" s="66">
        <v>0</v>
      </c>
      <c r="S11" s="114">
        <v>0</v>
      </c>
      <c r="T11" s="114">
        <v>0</v>
      </c>
      <c r="U11" s="114">
        <v>0</v>
      </c>
      <c r="V11" s="114">
        <v>0</v>
      </c>
      <c r="W11" s="30">
        <f t="shared" si="0"/>
        <v>20</v>
      </c>
    </row>
    <row r="12" spans="1:25" x14ac:dyDescent="0.25">
      <c r="A12" s="154"/>
      <c r="B12" s="163"/>
      <c r="C12" s="151" t="s">
        <v>41</v>
      </c>
      <c r="D12" s="152"/>
      <c r="E12" s="113">
        <v>0</v>
      </c>
      <c r="F12" s="114">
        <v>0</v>
      </c>
      <c r="G12" s="66">
        <v>0</v>
      </c>
      <c r="H12" s="66">
        <v>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  <c r="N12" s="66">
        <v>0</v>
      </c>
      <c r="O12" s="66">
        <v>0</v>
      </c>
      <c r="P12" s="66">
        <v>0</v>
      </c>
      <c r="Q12" s="66">
        <v>0</v>
      </c>
      <c r="R12" s="66">
        <v>0</v>
      </c>
      <c r="S12" s="114">
        <v>0</v>
      </c>
      <c r="T12" s="114">
        <v>0</v>
      </c>
      <c r="U12" s="114">
        <v>0</v>
      </c>
      <c r="V12" s="114">
        <v>0</v>
      </c>
      <c r="W12" s="30">
        <f t="shared" si="0"/>
        <v>0</v>
      </c>
    </row>
    <row r="13" spans="1:25" x14ac:dyDescent="0.25">
      <c r="A13" s="155"/>
      <c r="B13" s="151" t="s">
        <v>42</v>
      </c>
      <c r="C13" s="156"/>
      <c r="D13" s="152"/>
      <c r="E13" s="113">
        <v>6</v>
      </c>
      <c r="F13" s="114">
        <v>4</v>
      </c>
      <c r="G13" s="66">
        <v>2</v>
      </c>
      <c r="H13" s="66">
        <v>1</v>
      </c>
      <c r="I13" s="66">
        <v>1</v>
      </c>
      <c r="J13" s="66">
        <v>1</v>
      </c>
      <c r="K13" s="66">
        <v>0</v>
      </c>
      <c r="L13" s="66">
        <v>0</v>
      </c>
      <c r="M13" s="114">
        <v>0</v>
      </c>
      <c r="N13" s="114">
        <v>1</v>
      </c>
      <c r="O13" s="114">
        <v>0</v>
      </c>
      <c r="P13" s="114">
        <v>0</v>
      </c>
      <c r="Q13" s="114">
        <v>0</v>
      </c>
      <c r="R13" s="114">
        <v>0</v>
      </c>
      <c r="S13" s="114">
        <v>2</v>
      </c>
      <c r="T13" s="114">
        <v>0</v>
      </c>
      <c r="U13" s="114">
        <v>1</v>
      </c>
      <c r="V13" s="114">
        <v>0</v>
      </c>
      <c r="W13" s="30">
        <f t="shared" si="0"/>
        <v>19</v>
      </c>
    </row>
    <row r="14" spans="1:25" x14ac:dyDescent="0.25">
      <c r="A14" s="139" t="s">
        <v>43</v>
      </c>
      <c r="B14" s="140"/>
      <c r="C14" s="141"/>
      <c r="D14" s="32" t="s">
        <v>44</v>
      </c>
      <c r="E14" s="129">
        <f t="shared" ref="E14:L14" si="1">SUM(E4,E5,E6,E7,E8)</f>
        <v>77</v>
      </c>
      <c r="F14" s="129">
        <f t="shared" si="1"/>
        <v>178</v>
      </c>
      <c r="G14" s="129">
        <f t="shared" si="1"/>
        <v>82</v>
      </c>
      <c r="H14" s="129">
        <f>SUM(H4,H5,H6,H7,H8)</f>
        <v>117</v>
      </c>
      <c r="I14" s="129">
        <f t="shared" si="1"/>
        <v>52</v>
      </c>
      <c r="J14" s="129">
        <f t="shared" si="1"/>
        <v>61</v>
      </c>
      <c r="K14" s="129">
        <f t="shared" si="1"/>
        <v>48</v>
      </c>
      <c r="L14" s="129">
        <f t="shared" si="1"/>
        <v>84</v>
      </c>
      <c r="M14" s="129">
        <f t="shared" ref="M14:V14" si="2">SUM(M4,M5,M6,M7,M8)</f>
        <v>33</v>
      </c>
      <c r="N14" s="129">
        <f t="shared" si="2"/>
        <v>120</v>
      </c>
      <c r="O14" s="129">
        <f t="shared" si="2"/>
        <v>0</v>
      </c>
      <c r="P14" s="129">
        <f t="shared" si="2"/>
        <v>2</v>
      </c>
      <c r="Q14" s="129">
        <f t="shared" si="2"/>
        <v>11</v>
      </c>
      <c r="R14" s="129">
        <f t="shared" si="2"/>
        <v>1</v>
      </c>
      <c r="S14" s="129">
        <f t="shared" si="2"/>
        <v>3</v>
      </c>
      <c r="T14" s="129">
        <f t="shared" si="2"/>
        <v>1</v>
      </c>
      <c r="U14" s="129">
        <f t="shared" si="2"/>
        <v>1</v>
      </c>
      <c r="V14" s="129">
        <f t="shared" si="2"/>
        <v>6</v>
      </c>
      <c r="W14" s="131">
        <f>SUM(SUM(E14:V14))</f>
        <v>877</v>
      </c>
    </row>
    <row r="15" spans="1:25" x14ac:dyDescent="0.25">
      <c r="A15" s="153" t="s">
        <v>45</v>
      </c>
      <c r="B15" s="148" t="s">
        <v>46</v>
      </c>
      <c r="C15" s="28" t="s">
        <v>27</v>
      </c>
      <c r="D15" s="33" t="s">
        <v>47</v>
      </c>
      <c r="E15" s="115">
        <v>11</v>
      </c>
      <c r="F15" s="66">
        <v>29</v>
      </c>
      <c r="G15" s="66">
        <v>14</v>
      </c>
      <c r="H15" s="66">
        <v>15</v>
      </c>
      <c r="I15" s="66">
        <v>3</v>
      </c>
      <c r="J15" s="66">
        <v>7</v>
      </c>
      <c r="K15" s="66">
        <v>4</v>
      </c>
      <c r="L15" s="66">
        <v>6</v>
      </c>
      <c r="M15" s="66">
        <v>5</v>
      </c>
      <c r="N15" s="66">
        <v>7</v>
      </c>
      <c r="O15" s="66">
        <v>0</v>
      </c>
      <c r="P15" s="66">
        <v>0</v>
      </c>
      <c r="Q15" s="66">
        <v>0</v>
      </c>
      <c r="R15" s="66">
        <v>0</v>
      </c>
      <c r="S15" s="66">
        <v>2</v>
      </c>
      <c r="T15" s="66">
        <v>1</v>
      </c>
      <c r="U15" s="66">
        <v>0</v>
      </c>
      <c r="V15" s="66">
        <v>0</v>
      </c>
      <c r="W15" s="30">
        <f>SUM(E15:V15)</f>
        <v>104</v>
      </c>
      <c r="X15" s="118"/>
      <c r="Y15" s="119"/>
    </row>
    <row r="16" spans="1:25" x14ac:dyDescent="0.25">
      <c r="A16" s="154"/>
      <c r="B16" s="149"/>
      <c r="C16" s="28" t="s">
        <v>29</v>
      </c>
      <c r="D16" s="33" t="s">
        <v>48</v>
      </c>
      <c r="E16" s="115">
        <v>12</v>
      </c>
      <c r="F16" s="66">
        <v>7</v>
      </c>
      <c r="G16" s="66">
        <v>5</v>
      </c>
      <c r="H16" s="66">
        <v>7</v>
      </c>
      <c r="I16" s="66">
        <v>1</v>
      </c>
      <c r="J16" s="66">
        <v>5</v>
      </c>
      <c r="K16" s="66">
        <v>2</v>
      </c>
      <c r="L16" s="66">
        <v>1</v>
      </c>
      <c r="M16" s="66">
        <v>3</v>
      </c>
      <c r="N16" s="66">
        <v>14</v>
      </c>
      <c r="O16" s="66">
        <v>0</v>
      </c>
      <c r="P16" s="66">
        <v>0</v>
      </c>
      <c r="Q16" s="66">
        <v>0</v>
      </c>
      <c r="R16" s="66">
        <v>1</v>
      </c>
      <c r="S16" s="66">
        <v>3</v>
      </c>
      <c r="T16" s="66">
        <v>0</v>
      </c>
      <c r="U16" s="66">
        <v>0</v>
      </c>
      <c r="V16" s="66">
        <v>0</v>
      </c>
      <c r="W16" s="30">
        <f t="shared" ref="W16:W24" si="3">SUM(E16:V16)</f>
        <v>61</v>
      </c>
      <c r="X16" s="118"/>
      <c r="Y16" s="119"/>
    </row>
    <row r="17" spans="1:25" x14ac:dyDescent="0.25">
      <c r="A17" s="154"/>
      <c r="B17" s="149"/>
      <c r="C17" s="28" t="s">
        <v>31</v>
      </c>
      <c r="D17" s="33" t="s">
        <v>49</v>
      </c>
      <c r="E17" s="115">
        <v>24</v>
      </c>
      <c r="F17" s="66">
        <v>4</v>
      </c>
      <c r="G17" s="66">
        <v>7</v>
      </c>
      <c r="H17" s="66">
        <v>4</v>
      </c>
      <c r="I17" s="66">
        <v>2</v>
      </c>
      <c r="J17" s="66">
        <v>6</v>
      </c>
      <c r="K17" s="66">
        <v>4</v>
      </c>
      <c r="L17" s="66">
        <v>12</v>
      </c>
      <c r="M17" s="66">
        <v>5</v>
      </c>
      <c r="N17" s="66">
        <v>42</v>
      </c>
      <c r="O17" s="66">
        <v>0</v>
      </c>
      <c r="P17" s="66">
        <v>0</v>
      </c>
      <c r="Q17" s="66">
        <v>0</v>
      </c>
      <c r="R17" s="66">
        <v>2</v>
      </c>
      <c r="S17" s="66">
        <v>21</v>
      </c>
      <c r="T17" s="66">
        <v>0</v>
      </c>
      <c r="U17" s="66">
        <v>0</v>
      </c>
      <c r="V17" s="66">
        <v>0</v>
      </c>
      <c r="W17" s="30">
        <f t="shared" si="3"/>
        <v>133</v>
      </c>
      <c r="X17" s="118"/>
      <c r="Y17" s="119"/>
    </row>
    <row r="18" spans="1:25" x14ac:dyDescent="0.25">
      <c r="A18" s="154"/>
      <c r="B18" s="149"/>
      <c r="C18" s="28" t="s">
        <v>33</v>
      </c>
      <c r="D18" s="33" t="s">
        <v>50</v>
      </c>
      <c r="E18" s="115">
        <v>68</v>
      </c>
      <c r="F18" s="66">
        <v>1</v>
      </c>
      <c r="G18" s="66">
        <v>0</v>
      </c>
      <c r="H18" s="66">
        <v>1</v>
      </c>
      <c r="I18" s="66">
        <v>0</v>
      </c>
      <c r="J18" s="66">
        <v>0</v>
      </c>
      <c r="K18" s="66">
        <v>1</v>
      </c>
      <c r="L18" s="66">
        <v>4</v>
      </c>
      <c r="M18" s="66">
        <v>3</v>
      </c>
      <c r="N18" s="66">
        <v>49</v>
      </c>
      <c r="O18" s="66">
        <v>0</v>
      </c>
      <c r="P18" s="66">
        <v>0</v>
      </c>
      <c r="Q18" s="66">
        <v>5</v>
      </c>
      <c r="R18" s="66">
        <v>0</v>
      </c>
      <c r="S18" s="66">
        <v>6</v>
      </c>
      <c r="T18" s="66">
        <v>0</v>
      </c>
      <c r="U18" s="66">
        <v>0</v>
      </c>
      <c r="V18" s="66">
        <v>0</v>
      </c>
      <c r="W18" s="30">
        <f t="shared" si="3"/>
        <v>138</v>
      </c>
      <c r="X18" s="118"/>
      <c r="Y18" s="119"/>
    </row>
    <row r="19" spans="1:25" x14ac:dyDescent="0.25">
      <c r="A19" s="154"/>
      <c r="B19" s="150"/>
      <c r="C19" s="28" t="s">
        <v>41</v>
      </c>
      <c r="D19" s="33" t="s">
        <v>51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5">
        <v>0</v>
      </c>
      <c r="K19" s="115">
        <v>0</v>
      </c>
      <c r="L19" s="115">
        <v>0</v>
      </c>
      <c r="M19" s="115">
        <v>0</v>
      </c>
      <c r="N19" s="115">
        <v>0</v>
      </c>
      <c r="O19" s="66">
        <v>0</v>
      </c>
      <c r="P19" s="66">
        <v>0</v>
      </c>
      <c r="Q19" s="115">
        <v>0</v>
      </c>
      <c r="R19" s="115">
        <v>0</v>
      </c>
      <c r="S19" s="115">
        <v>0</v>
      </c>
      <c r="T19" s="66">
        <v>0</v>
      </c>
      <c r="U19" s="66">
        <v>0</v>
      </c>
      <c r="V19" s="66">
        <v>0</v>
      </c>
      <c r="W19" s="30">
        <f t="shared" si="3"/>
        <v>0</v>
      </c>
      <c r="X19" s="118"/>
      <c r="Y19" s="119"/>
    </row>
    <row r="20" spans="1:25" x14ac:dyDescent="0.25">
      <c r="A20" s="154"/>
      <c r="B20" s="148" t="s">
        <v>52</v>
      </c>
      <c r="C20" s="151" t="s">
        <v>53</v>
      </c>
      <c r="D20" s="152"/>
      <c r="E20" s="115">
        <v>52</v>
      </c>
      <c r="F20" s="66">
        <v>40</v>
      </c>
      <c r="G20" s="66">
        <v>25</v>
      </c>
      <c r="H20" s="66">
        <v>26</v>
      </c>
      <c r="I20" s="66">
        <v>6</v>
      </c>
      <c r="J20" s="66">
        <v>18</v>
      </c>
      <c r="K20" s="66">
        <v>9</v>
      </c>
      <c r="L20" s="66">
        <v>15</v>
      </c>
      <c r="M20" s="66">
        <v>11</v>
      </c>
      <c r="N20" s="66">
        <v>42</v>
      </c>
      <c r="O20" s="66">
        <v>0</v>
      </c>
      <c r="P20" s="66">
        <v>0</v>
      </c>
      <c r="Q20" s="66">
        <v>0</v>
      </c>
      <c r="R20" s="66">
        <v>2</v>
      </c>
      <c r="S20" s="66">
        <v>25</v>
      </c>
      <c r="T20" s="66">
        <v>1</v>
      </c>
      <c r="U20" s="66">
        <v>0</v>
      </c>
      <c r="V20" s="66">
        <v>0</v>
      </c>
      <c r="W20" s="30">
        <f t="shared" si="3"/>
        <v>272</v>
      </c>
    </row>
    <row r="21" spans="1:25" x14ac:dyDescent="0.25">
      <c r="A21" s="154"/>
      <c r="B21" s="149"/>
      <c r="C21" s="151" t="s">
        <v>54</v>
      </c>
      <c r="D21" s="152"/>
      <c r="E21" s="115">
        <v>62</v>
      </c>
      <c r="F21" s="66">
        <v>1</v>
      </c>
      <c r="G21" s="66">
        <v>1</v>
      </c>
      <c r="H21" s="66">
        <v>0</v>
      </c>
      <c r="I21" s="66">
        <v>0</v>
      </c>
      <c r="J21" s="66">
        <v>0</v>
      </c>
      <c r="K21" s="66">
        <v>2</v>
      </c>
      <c r="L21" s="66">
        <v>7</v>
      </c>
      <c r="M21" s="66">
        <v>4</v>
      </c>
      <c r="N21" s="66">
        <v>24</v>
      </c>
      <c r="O21" s="66">
        <v>0</v>
      </c>
      <c r="P21" s="66">
        <v>0</v>
      </c>
      <c r="Q21" s="66">
        <v>5</v>
      </c>
      <c r="R21" s="66">
        <v>1</v>
      </c>
      <c r="S21" s="66">
        <v>6</v>
      </c>
      <c r="T21" s="66">
        <v>0</v>
      </c>
      <c r="U21" s="66">
        <v>0</v>
      </c>
      <c r="V21" s="66">
        <v>0</v>
      </c>
      <c r="W21" s="30">
        <f t="shared" si="3"/>
        <v>113</v>
      </c>
    </row>
    <row r="22" spans="1:25" x14ac:dyDescent="0.25">
      <c r="A22" s="154"/>
      <c r="B22" s="149"/>
      <c r="C22" s="151" t="s">
        <v>55</v>
      </c>
      <c r="D22" s="152"/>
      <c r="E22" s="115">
        <v>1</v>
      </c>
      <c r="F22" s="66">
        <v>0</v>
      </c>
      <c r="G22" s="66">
        <v>0</v>
      </c>
      <c r="H22" s="66">
        <v>1</v>
      </c>
      <c r="I22" s="66">
        <v>0</v>
      </c>
      <c r="J22" s="66">
        <v>0</v>
      </c>
      <c r="K22" s="66">
        <v>0</v>
      </c>
      <c r="L22" s="66">
        <v>1</v>
      </c>
      <c r="M22" s="66">
        <v>1</v>
      </c>
      <c r="N22" s="66">
        <v>46</v>
      </c>
      <c r="O22" s="66">
        <v>0</v>
      </c>
      <c r="P22" s="66">
        <v>0</v>
      </c>
      <c r="Q22" s="66">
        <v>0</v>
      </c>
      <c r="R22" s="66">
        <v>0</v>
      </c>
      <c r="S22" s="66">
        <v>1</v>
      </c>
      <c r="T22" s="66">
        <v>0</v>
      </c>
      <c r="U22" s="66">
        <v>0</v>
      </c>
      <c r="V22" s="66">
        <v>0</v>
      </c>
      <c r="W22" s="30">
        <f t="shared" si="3"/>
        <v>51</v>
      </c>
    </row>
    <row r="23" spans="1:25" x14ac:dyDescent="0.25">
      <c r="A23" s="154"/>
      <c r="B23" s="150"/>
      <c r="C23" s="151" t="s">
        <v>56</v>
      </c>
      <c r="D23" s="152"/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0</v>
      </c>
      <c r="M23" s="115">
        <v>0</v>
      </c>
      <c r="N23" s="115">
        <v>0</v>
      </c>
      <c r="O23" s="66">
        <v>0</v>
      </c>
      <c r="P23" s="66">
        <v>0</v>
      </c>
      <c r="Q23" s="115">
        <v>0</v>
      </c>
      <c r="R23" s="115">
        <v>0</v>
      </c>
      <c r="S23" s="115">
        <v>0</v>
      </c>
      <c r="T23" s="66">
        <v>0</v>
      </c>
      <c r="U23" s="66">
        <v>0</v>
      </c>
      <c r="V23" s="66">
        <v>0</v>
      </c>
      <c r="W23" s="30">
        <f t="shared" si="3"/>
        <v>0</v>
      </c>
    </row>
    <row r="24" spans="1:25" x14ac:dyDescent="0.25">
      <c r="A24" s="155"/>
      <c r="B24" s="151" t="s">
        <v>42</v>
      </c>
      <c r="C24" s="156"/>
      <c r="D24" s="152"/>
      <c r="E24" s="115">
        <v>4</v>
      </c>
      <c r="F24" s="66">
        <v>2</v>
      </c>
      <c r="G24" s="66">
        <v>9</v>
      </c>
      <c r="H24" s="66">
        <v>2</v>
      </c>
      <c r="I24" s="66">
        <v>1</v>
      </c>
      <c r="J24" s="66">
        <v>2</v>
      </c>
      <c r="K24" s="66">
        <v>2</v>
      </c>
      <c r="L24" s="66">
        <v>0</v>
      </c>
      <c r="M24" s="66">
        <v>0</v>
      </c>
      <c r="N24" s="66">
        <v>1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30">
        <f t="shared" si="3"/>
        <v>23</v>
      </c>
    </row>
    <row r="25" spans="1:25" x14ac:dyDescent="0.25">
      <c r="A25" s="142" t="s">
        <v>57</v>
      </c>
      <c r="B25" s="143"/>
      <c r="C25" s="144"/>
      <c r="D25" s="32" t="s">
        <v>58</v>
      </c>
      <c r="E25" s="129">
        <f t="shared" ref="E25:V25" si="4">SUM(E15,E16,E17,E18,E19)</f>
        <v>115</v>
      </c>
      <c r="F25" s="129">
        <f t="shared" si="4"/>
        <v>41</v>
      </c>
      <c r="G25" s="129">
        <f t="shared" si="4"/>
        <v>26</v>
      </c>
      <c r="H25" s="129">
        <f>SUM(H15,H16,H17,H18,H19)</f>
        <v>27</v>
      </c>
      <c r="I25" s="129">
        <f>SUM(I15,I16,I17,I18,I19)</f>
        <v>6</v>
      </c>
      <c r="J25" s="129">
        <f t="shared" si="4"/>
        <v>18</v>
      </c>
      <c r="K25" s="129">
        <f t="shared" si="4"/>
        <v>11</v>
      </c>
      <c r="L25" s="129">
        <f t="shared" si="4"/>
        <v>23</v>
      </c>
      <c r="M25" s="129">
        <f t="shared" si="4"/>
        <v>16</v>
      </c>
      <c r="N25" s="129">
        <f t="shared" si="4"/>
        <v>112</v>
      </c>
      <c r="O25" s="129">
        <f t="shared" si="4"/>
        <v>0</v>
      </c>
      <c r="P25" s="129">
        <f t="shared" si="4"/>
        <v>0</v>
      </c>
      <c r="Q25" s="129">
        <f t="shared" si="4"/>
        <v>5</v>
      </c>
      <c r="R25" s="129">
        <f t="shared" si="4"/>
        <v>3</v>
      </c>
      <c r="S25" s="129">
        <f t="shared" si="4"/>
        <v>32</v>
      </c>
      <c r="T25" s="129">
        <f t="shared" si="4"/>
        <v>1</v>
      </c>
      <c r="U25" s="129">
        <f t="shared" si="4"/>
        <v>0</v>
      </c>
      <c r="V25" s="129">
        <f t="shared" si="4"/>
        <v>0</v>
      </c>
      <c r="W25" s="131">
        <f>SUM(E25:V25)</f>
        <v>436</v>
      </c>
    </row>
    <row r="26" spans="1:25" x14ac:dyDescent="0.25">
      <c r="A26" s="145" t="s">
        <v>59</v>
      </c>
      <c r="B26" s="148" t="s">
        <v>46</v>
      </c>
      <c r="C26" s="28" t="s">
        <v>27</v>
      </c>
      <c r="D26" s="33" t="s">
        <v>60</v>
      </c>
      <c r="E26" s="114">
        <v>0</v>
      </c>
      <c r="F26" s="114">
        <v>3</v>
      </c>
      <c r="G26" s="114">
        <v>0</v>
      </c>
      <c r="H26" s="114">
        <v>0</v>
      </c>
      <c r="I26" s="114">
        <v>0</v>
      </c>
      <c r="J26" s="114">
        <v>1</v>
      </c>
      <c r="K26" s="114">
        <v>0</v>
      </c>
      <c r="L26" s="114">
        <v>2</v>
      </c>
      <c r="M26" s="114">
        <v>1</v>
      </c>
      <c r="N26" s="114">
        <v>0</v>
      </c>
      <c r="O26" s="114">
        <v>0</v>
      </c>
      <c r="P26" s="114">
        <v>0</v>
      </c>
      <c r="Q26" s="114">
        <v>0</v>
      </c>
      <c r="R26" s="114">
        <v>0</v>
      </c>
      <c r="S26" s="114">
        <v>0</v>
      </c>
      <c r="T26" s="114">
        <v>0</v>
      </c>
      <c r="U26" s="114">
        <v>0</v>
      </c>
      <c r="V26" s="114">
        <v>1</v>
      </c>
      <c r="W26" s="30">
        <f>SUM(E26:V26)</f>
        <v>8</v>
      </c>
      <c r="X26" s="118"/>
      <c r="Y26" s="119"/>
    </row>
    <row r="27" spans="1:25" x14ac:dyDescent="0.25">
      <c r="A27" s="146"/>
      <c r="B27" s="149"/>
      <c r="C27" s="28" t="s">
        <v>29</v>
      </c>
      <c r="D27" s="33" t="s">
        <v>61</v>
      </c>
      <c r="E27" s="114">
        <v>1</v>
      </c>
      <c r="F27" s="114">
        <v>2</v>
      </c>
      <c r="G27" s="114">
        <v>2</v>
      </c>
      <c r="H27" s="114">
        <v>0</v>
      </c>
      <c r="I27" s="114">
        <v>0</v>
      </c>
      <c r="J27" s="114">
        <v>1</v>
      </c>
      <c r="K27" s="114">
        <v>0</v>
      </c>
      <c r="L27" s="114">
        <v>0</v>
      </c>
      <c r="M27" s="114">
        <v>1</v>
      </c>
      <c r="N27" s="114">
        <v>0</v>
      </c>
      <c r="O27" s="114">
        <v>0</v>
      </c>
      <c r="P27" s="114">
        <v>0</v>
      </c>
      <c r="Q27" s="114">
        <v>0</v>
      </c>
      <c r="R27" s="114">
        <v>0</v>
      </c>
      <c r="S27" s="114">
        <v>0</v>
      </c>
      <c r="T27" s="114">
        <v>0</v>
      </c>
      <c r="U27" s="114">
        <v>0</v>
      </c>
      <c r="V27" s="114">
        <v>0</v>
      </c>
      <c r="W27" s="30">
        <f t="shared" ref="W27:W34" si="5">SUM(E27:V27)</f>
        <v>7</v>
      </c>
      <c r="X27" s="118"/>
      <c r="Y27" s="119"/>
    </row>
    <row r="28" spans="1:25" x14ac:dyDescent="0.25">
      <c r="A28" s="146"/>
      <c r="B28" s="149"/>
      <c r="C28" s="28" t="s">
        <v>31</v>
      </c>
      <c r="D28" s="33" t="s">
        <v>62</v>
      </c>
      <c r="E28" s="114">
        <v>3</v>
      </c>
      <c r="F28" s="114">
        <v>7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  <c r="L28" s="114">
        <v>1</v>
      </c>
      <c r="M28" s="114">
        <v>1</v>
      </c>
      <c r="N28" s="132">
        <v>1</v>
      </c>
      <c r="O28" s="114">
        <v>0</v>
      </c>
      <c r="P28" s="114">
        <v>0</v>
      </c>
      <c r="Q28" s="114">
        <v>0</v>
      </c>
      <c r="R28" s="114">
        <v>0</v>
      </c>
      <c r="S28" s="114">
        <v>0</v>
      </c>
      <c r="T28" s="114">
        <v>0</v>
      </c>
      <c r="U28" s="114">
        <v>0</v>
      </c>
      <c r="V28" s="114">
        <v>0</v>
      </c>
      <c r="W28" s="30">
        <f t="shared" si="5"/>
        <v>13</v>
      </c>
      <c r="X28" s="118"/>
      <c r="Y28" s="119"/>
    </row>
    <row r="29" spans="1:25" x14ac:dyDescent="0.25">
      <c r="A29" s="146"/>
      <c r="B29" s="149"/>
      <c r="C29" s="28" t="s">
        <v>33</v>
      </c>
      <c r="D29" s="33" t="s">
        <v>63</v>
      </c>
      <c r="E29" s="114">
        <v>3</v>
      </c>
      <c r="F29" s="114">
        <v>6</v>
      </c>
      <c r="G29" s="114">
        <v>0</v>
      </c>
      <c r="H29" s="114">
        <v>0</v>
      </c>
      <c r="I29" s="114">
        <v>0</v>
      </c>
      <c r="J29" s="114">
        <v>0</v>
      </c>
      <c r="K29" s="114">
        <v>0</v>
      </c>
      <c r="L29" s="114">
        <v>1</v>
      </c>
      <c r="M29" s="114">
        <v>0</v>
      </c>
      <c r="N29" s="114">
        <v>0</v>
      </c>
      <c r="O29" s="114">
        <v>0</v>
      </c>
      <c r="P29" s="114">
        <v>0</v>
      </c>
      <c r="Q29" s="114">
        <v>0</v>
      </c>
      <c r="R29" s="114">
        <v>0</v>
      </c>
      <c r="S29" s="114">
        <v>0</v>
      </c>
      <c r="T29" s="114">
        <v>0</v>
      </c>
      <c r="U29" s="114">
        <v>0</v>
      </c>
      <c r="V29" s="114">
        <v>0</v>
      </c>
      <c r="W29" s="30">
        <f t="shared" si="5"/>
        <v>10</v>
      </c>
      <c r="X29" s="118"/>
      <c r="Y29" s="119"/>
    </row>
    <row r="30" spans="1:25" x14ac:dyDescent="0.25">
      <c r="A30" s="146"/>
      <c r="B30" s="150"/>
      <c r="C30" s="28" t="s">
        <v>41</v>
      </c>
      <c r="D30" s="33" t="s">
        <v>64</v>
      </c>
      <c r="E30" s="114">
        <v>0</v>
      </c>
      <c r="F30" s="114">
        <v>0</v>
      </c>
      <c r="G30" s="114">
        <v>0</v>
      </c>
      <c r="H30" s="114">
        <v>0</v>
      </c>
      <c r="I30" s="114">
        <v>0</v>
      </c>
      <c r="J30" s="114">
        <v>0</v>
      </c>
      <c r="K30" s="114">
        <v>0</v>
      </c>
      <c r="L30" s="114">
        <v>0</v>
      </c>
      <c r="M30" s="114">
        <v>0</v>
      </c>
      <c r="N30" s="114">
        <v>0</v>
      </c>
      <c r="O30" s="114">
        <v>0</v>
      </c>
      <c r="P30" s="114">
        <v>0</v>
      </c>
      <c r="Q30" s="114">
        <v>0</v>
      </c>
      <c r="R30" s="114">
        <v>0</v>
      </c>
      <c r="S30" s="114">
        <v>0</v>
      </c>
      <c r="T30" s="114">
        <v>0</v>
      </c>
      <c r="U30" s="114">
        <v>0</v>
      </c>
      <c r="V30" s="114">
        <v>0</v>
      </c>
      <c r="W30" s="30">
        <f t="shared" si="5"/>
        <v>0</v>
      </c>
      <c r="X30" s="118"/>
      <c r="Y30" s="119"/>
    </row>
    <row r="31" spans="1:25" x14ac:dyDescent="0.25">
      <c r="A31" s="146"/>
      <c r="B31" s="148" t="s">
        <v>52</v>
      </c>
      <c r="C31" s="151" t="s">
        <v>53</v>
      </c>
      <c r="D31" s="152"/>
      <c r="E31" s="113">
        <v>1</v>
      </c>
      <c r="F31" s="114">
        <v>7</v>
      </c>
      <c r="G31" s="113">
        <v>0</v>
      </c>
      <c r="H31" s="114">
        <v>0</v>
      </c>
      <c r="I31" s="114">
        <v>0</v>
      </c>
      <c r="J31" s="114">
        <v>2</v>
      </c>
      <c r="K31" s="114">
        <v>0</v>
      </c>
      <c r="L31" s="114">
        <v>0</v>
      </c>
      <c r="M31" s="114">
        <v>0</v>
      </c>
      <c r="N31" s="114">
        <v>0</v>
      </c>
      <c r="O31" s="114">
        <v>0</v>
      </c>
      <c r="P31" s="114">
        <v>0</v>
      </c>
      <c r="Q31" s="114">
        <v>0</v>
      </c>
      <c r="R31" s="114">
        <v>0</v>
      </c>
      <c r="S31" s="114">
        <v>0</v>
      </c>
      <c r="T31" s="114">
        <v>0</v>
      </c>
      <c r="U31" s="114">
        <v>0</v>
      </c>
      <c r="V31" s="114">
        <v>0</v>
      </c>
      <c r="W31" s="30">
        <f>SUM(E31:V31)</f>
        <v>10</v>
      </c>
    </row>
    <row r="32" spans="1:25" x14ac:dyDescent="0.25">
      <c r="A32" s="146"/>
      <c r="B32" s="149"/>
      <c r="C32" s="151" t="s">
        <v>54</v>
      </c>
      <c r="D32" s="152"/>
      <c r="E32" s="113">
        <v>6</v>
      </c>
      <c r="F32" s="114">
        <v>6</v>
      </c>
      <c r="G32" s="113">
        <v>2</v>
      </c>
      <c r="H32" s="114">
        <v>0</v>
      </c>
      <c r="I32" s="114">
        <v>0</v>
      </c>
      <c r="J32" s="114">
        <v>0</v>
      </c>
      <c r="K32" s="114">
        <v>0</v>
      </c>
      <c r="L32" s="114">
        <v>3</v>
      </c>
      <c r="M32" s="114">
        <v>2</v>
      </c>
      <c r="N32" s="114">
        <v>1</v>
      </c>
      <c r="O32" s="114">
        <v>0</v>
      </c>
      <c r="P32" s="114">
        <v>0</v>
      </c>
      <c r="Q32" s="114">
        <v>0</v>
      </c>
      <c r="R32" s="114">
        <v>0</v>
      </c>
      <c r="S32" s="114">
        <v>0</v>
      </c>
      <c r="T32" s="114">
        <v>0</v>
      </c>
      <c r="U32" s="114">
        <v>0</v>
      </c>
      <c r="V32" s="114">
        <v>1</v>
      </c>
      <c r="W32" s="30">
        <f t="shared" si="5"/>
        <v>21</v>
      </c>
    </row>
    <row r="33" spans="1:23" x14ac:dyDescent="0.25">
      <c r="A33" s="146"/>
      <c r="B33" s="149"/>
      <c r="C33" s="151" t="s">
        <v>55</v>
      </c>
      <c r="D33" s="152"/>
      <c r="E33" s="113">
        <v>0</v>
      </c>
      <c r="F33" s="114">
        <v>2</v>
      </c>
      <c r="G33" s="113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1</v>
      </c>
      <c r="M33" s="114">
        <v>1</v>
      </c>
      <c r="N33" s="114">
        <v>0</v>
      </c>
      <c r="O33" s="114">
        <v>0</v>
      </c>
      <c r="P33" s="114">
        <v>0</v>
      </c>
      <c r="Q33" s="114">
        <v>0</v>
      </c>
      <c r="R33" s="114">
        <v>0</v>
      </c>
      <c r="S33" s="114">
        <v>0</v>
      </c>
      <c r="T33" s="114">
        <v>0</v>
      </c>
      <c r="U33" s="114">
        <v>0</v>
      </c>
      <c r="V33" s="114">
        <v>0</v>
      </c>
      <c r="W33" s="30">
        <f>SUM(E33:V33)</f>
        <v>4</v>
      </c>
    </row>
    <row r="34" spans="1:23" x14ac:dyDescent="0.25">
      <c r="A34" s="147"/>
      <c r="B34" s="150"/>
      <c r="C34" s="151" t="s">
        <v>56</v>
      </c>
      <c r="D34" s="152"/>
      <c r="E34" s="113">
        <v>0</v>
      </c>
      <c r="F34" s="114">
        <v>3</v>
      </c>
      <c r="G34" s="113">
        <v>0</v>
      </c>
      <c r="H34" s="114">
        <v>0</v>
      </c>
      <c r="I34" s="114">
        <v>0</v>
      </c>
      <c r="J34" s="114">
        <v>0</v>
      </c>
      <c r="K34" s="114">
        <v>0</v>
      </c>
      <c r="L34" s="114">
        <v>0</v>
      </c>
      <c r="M34" s="114">
        <v>0</v>
      </c>
      <c r="N34" s="114">
        <v>0</v>
      </c>
      <c r="O34" s="114">
        <v>0</v>
      </c>
      <c r="P34" s="114">
        <v>0</v>
      </c>
      <c r="Q34" s="114">
        <v>0</v>
      </c>
      <c r="R34" s="114">
        <v>0</v>
      </c>
      <c r="S34" s="114">
        <v>0</v>
      </c>
      <c r="T34" s="114">
        <v>0</v>
      </c>
      <c r="U34" s="114">
        <v>0</v>
      </c>
      <c r="V34" s="114">
        <v>0</v>
      </c>
      <c r="W34" s="30">
        <f t="shared" si="5"/>
        <v>3</v>
      </c>
    </row>
    <row r="35" spans="1:23" x14ac:dyDescent="0.25">
      <c r="A35" s="136" t="s">
        <v>65</v>
      </c>
      <c r="B35" s="137"/>
      <c r="C35" s="138"/>
      <c r="D35" s="32" t="s">
        <v>66</v>
      </c>
      <c r="E35" s="129">
        <f t="shared" ref="E35:V35" si="6">SUM(E26,E27,E28,E29,E30)</f>
        <v>7</v>
      </c>
      <c r="F35" s="129">
        <f t="shared" si="6"/>
        <v>18</v>
      </c>
      <c r="G35" s="129">
        <f t="shared" si="6"/>
        <v>2</v>
      </c>
      <c r="H35" s="129">
        <f t="shared" si="6"/>
        <v>0</v>
      </c>
      <c r="I35" s="129">
        <f t="shared" si="6"/>
        <v>0</v>
      </c>
      <c r="J35" s="129">
        <f t="shared" si="6"/>
        <v>2</v>
      </c>
      <c r="K35" s="129">
        <f t="shared" si="6"/>
        <v>0</v>
      </c>
      <c r="L35" s="129">
        <f t="shared" si="6"/>
        <v>4</v>
      </c>
      <c r="M35" s="129">
        <f t="shared" si="6"/>
        <v>3</v>
      </c>
      <c r="N35" s="129">
        <f t="shared" si="6"/>
        <v>1</v>
      </c>
      <c r="O35" s="129">
        <f t="shared" si="6"/>
        <v>0</v>
      </c>
      <c r="P35" s="129">
        <f t="shared" si="6"/>
        <v>0</v>
      </c>
      <c r="Q35" s="129">
        <f t="shared" si="6"/>
        <v>0</v>
      </c>
      <c r="R35" s="129">
        <f t="shared" si="6"/>
        <v>0</v>
      </c>
      <c r="S35" s="129">
        <f t="shared" si="6"/>
        <v>0</v>
      </c>
      <c r="T35" s="129">
        <f t="shared" si="6"/>
        <v>0</v>
      </c>
      <c r="U35" s="129">
        <f t="shared" si="6"/>
        <v>0</v>
      </c>
      <c r="V35" s="129">
        <f t="shared" si="6"/>
        <v>1</v>
      </c>
      <c r="W35" s="32">
        <f>W26+W27+W28+W29+W30</f>
        <v>38</v>
      </c>
    </row>
    <row r="36" spans="1:23" x14ac:dyDescent="0.25">
      <c r="A36" s="139" t="s">
        <v>67</v>
      </c>
      <c r="B36" s="140"/>
      <c r="C36" s="140"/>
      <c r="D36" s="141"/>
      <c r="E36" s="32">
        <f>E14+E25/4</f>
        <v>105.75</v>
      </c>
      <c r="F36" s="32">
        <f t="shared" ref="F36:V36" si="7">F14+F25/4</f>
        <v>188.25</v>
      </c>
      <c r="G36" s="32">
        <f t="shared" si="7"/>
        <v>88.5</v>
      </c>
      <c r="H36" s="32">
        <f>H14+H25/4</f>
        <v>123.75</v>
      </c>
      <c r="I36" s="32">
        <f>I14+I25/4</f>
        <v>53.5</v>
      </c>
      <c r="J36" s="32">
        <f t="shared" si="7"/>
        <v>65.5</v>
      </c>
      <c r="K36" s="32">
        <f t="shared" si="7"/>
        <v>50.75</v>
      </c>
      <c r="L36" s="32">
        <f t="shared" si="7"/>
        <v>89.75</v>
      </c>
      <c r="M36" s="32">
        <f>M14+M25/4</f>
        <v>37</v>
      </c>
      <c r="N36" s="32">
        <f>N14+N25/4</f>
        <v>148</v>
      </c>
      <c r="O36" s="32">
        <f>O14+O25/4</f>
        <v>0</v>
      </c>
      <c r="P36" s="32">
        <f t="shared" si="7"/>
        <v>2</v>
      </c>
      <c r="Q36" s="32">
        <f t="shared" si="7"/>
        <v>12.25</v>
      </c>
      <c r="R36" s="32">
        <f t="shared" si="7"/>
        <v>1.75</v>
      </c>
      <c r="S36" s="32">
        <f t="shared" si="7"/>
        <v>11</v>
      </c>
      <c r="T36" s="32">
        <f t="shared" si="7"/>
        <v>1.25</v>
      </c>
      <c r="U36" s="32">
        <f t="shared" si="7"/>
        <v>1</v>
      </c>
      <c r="V36" s="32">
        <f t="shared" si="7"/>
        <v>6</v>
      </c>
      <c r="W36" s="32">
        <f>SUM(SUM(E36:V36))</f>
        <v>986</v>
      </c>
    </row>
    <row r="38" spans="1:23" x14ac:dyDescent="0.25">
      <c r="A38" s="82" t="s">
        <v>138</v>
      </c>
    </row>
    <row r="39" spans="1:23" x14ac:dyDescent="0.25">
      <c r="A39" s="82" t="s">
        <v>173</v>
      </c>
    </row>
    <row r="40" spans="1:23" x14ac:dyDescent="0.25">
      <c r="A40" s="82" t="s">
        <v>139</v>
      </c>
    </row>
    <row r="41" spans="1:23" x14ac:dyDescent="0.25">
      <c r="A41" s="82" t="s">
        <v>140</v>
      </c>
    </row>
    <row r="42" spans="1:23" x14ac:dyDescent="0.25">
      <c r="A42" s="82" t="s">
        <v>153</v>
      </c>
    </row>
    <row r="43" spans="1:23" x14ac:dyDescent="0.25">
      <c r="A43" s="82" t="s">
        <v>141</v>
      </c>
    </row>
    <row r="44" spans="1:23" x14ac:dyDescent="0.25">
      <c r="A44" s="82" t="s">
        <v>142</v>
      </c>
    </row>
    <row r="45" spans="1:23" ht="36" customHeight="1" x14ac:dyDescent="0.25">
      <c r="A45" s="133" t="s">
        <v>143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5"/>
      <c r="N45" s="135"/>
      <c r="O45" s="135"/>
      <c r="P45" s="135"/>
      <c r="Q45" s="135"/>
      <c r="R45" s="135"/>
      <c r="S45" s="135"/>
      <c r="T45" s="135"/>
      <c r="U45" s="135"/>
      <c r="V45" s="116"/>
    </row>
    <row r="46" spans="1:23" x14ac:dyDescent="0.25">
      <c r="A46" s="82" t="s">
        <v>182</v>
      </c>
    </row>
    <row r="47" spans="1:23" x14ac:dyDescent="0.25">
      <c r="A47" s="82" t="s">
        <v>144</v>
      </c>
    </row>
  </sheetData>
  <mergeCells count="30">
    <mergeCell ref="A1:W1"/>
    <mergeCell ref="A3:D3"/>
    <mergeCell ref="A4:A13"/>
    <mergeCell ref="B4:B8"/>
    <mergeCell ref="B9:B12"/>
    <mergeCell ref="C9:D9"/>
    <mergeCell ref="C10:D10"/>
    <mergeCell ref="C11:D11"/>
    <mergeCell ref="C12:D12"/>
    <mergeCell ref="B13:D13"/>
    <mergeCell ref="A14:C14"/>
    <mergeCell ref="A15:A24"/>
    <mergeCell ref="B15:B19"/>
    <mergeCell ref="B20:B23"/>
    <mergeCell ref="C20:D20"/>
    <mergeCell ref="C21:D21"/>
    <mergeCell ref="C22:D22"/>
    <mergeCell ref="C23:D23"/>
    <mergeCell ref="B24:D24"/>
    <mergeCell ref="A45:U45"/>
    <mergeCell ref="A35:C35"/>
    <mergeCell ref="A36:D36"/>
    <mergeCell ref="A25:C25"/>
    <mergeCell ref="A26:A34"/>
    <mergeCell ref="B26:B30"/>
    <mergeCell ref="B31:B34"/>
    <mergeCell ref="C31:D31"/>
    <mergeCell ref="C32:D32"/>
    <mergeCell ref="C33:D33"/>
    <mergeCell ref="C34:D34"/>
  </mergeCells>
  <phoneticPr fontId="10" type="noConversion"/>
  <pageMargins left="0.11811023622047245" right="0.11811023622047245" top="0.35433070866141736" bottom="0.35433070866141736" header="0.31496062992125984" footer="0.11811023622047245"/>
  <pageSetup paperSize="9" scale="67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6"/>
  <sheetViews>
    <sheetView topLeftCell="A31" zoomScaleNormal="100" workbookViewId="0">
      <selection activeCell="H46" sqref="H46"/>
    </sheetView>
  </sheetViews>
  <sheetFormatPr defaultColWidth="9" defaultRowHeight="16.5" x14ac:dyDescent="0.25"/>
  <cols>
    <col min="1" max="1" width="20.625" style="1" customWidth="1"/>
    <col min="2" max="4" width="15.5" style="1" customWidth="1"/>
    <col min="5" max="5" width="18" style="1" customWidth="1"/>
    <col min="6" max="6" width="9.5" style="1" customWidth="1"/>
    <col min="7" max="16384" width="9" style="1"/>
  </cols>
  <sheetData>
    <row r="1" spans="1:5" ht="25.5" customHeight="1" x14ac:dyDescent="0.25">
      <c r="A1" s="34" t="s">
        <v>175</v>
      </c>
    </row>
    <row r="2" spans="1:5" x14ac:dyDescent="0.25">
      <c r="A2" s="4"/>
      <c r="E2" s="35" t="s">
        <v>68</v>
      </c>
    </row>
    <row r="3" spans="1:5" ht="18.600000000000001" customHeight="1" x14ac:dyDescent="0.25">
      <c r="A3" s="36" t="s">
        <v>69</v>
      </c>
      <c r="B3" s="37" t="s">
        <v>70</v>
      </c>
      <c r="C3" s="37" t="s">
        <v>71</v>
      </c>
      <c r="D3" s="37" t="s">
        <v>72</v>
      </c>
      <c r="E3" s="38" t="s">
        <v>24</v>
      </c>
    </row>
    <row r="4" spans="1:5" x14ac:dyDescent="0.25">
      <c r="A4" s="39">
        <v>2000</v>
      </c>
      <c r="B4" s="40">
        <v>0</v>
      </c>
      <c r="C4" s="40">
        <v>0</v>
      </c>
      <c r="D4" s="40">
        <v>0</v>
      </c>
      <c r="E4" s="41">
        <f>SUM(B4:D4)</f>
        <v>0</v>
      </c>
    </row>
    <row r="5" spans="1:5" x14ac:dyDescent="0.25">
      <c r="A5" s="42">
        <v>2001</v>
      </c>
      <c r="B5" s="43">
        <v>0</v>
      </c>
      <c r="C5" s="43">
        <v>0</v>
      </c>
      <c r="D5" s="43">
        <v>0</v>
      </c>
      <c r="E5" s="44">
        <f t="shared" ref="E5:E22" si="0">SUM(B5:D5)</f>
        <v>0</v>
      </c>
    </row>
    <row r="6" spans="1:5" x14ac:dyDescent="0.25">
      <c r="A6" s="39">
        <v>2002</v>
      </c>
      <c r="B6" s="40">
        <v>0</v>
      </c>
      <c r="C6" s="40">
        <v>0</v>
      </c>
      <c r="D6" s="40">
        <v>0</v>
      </c>
      <c r="E6" s="41">
        <f t="shared" si="0"/>
        <v>0</v>
      </c>
    </row>
    <row r="7" spans="1:5" x14ac:dyDescent="0.25">
      <c r="A7" s="42">
        <v>2003</v>
      </c>
      <c r="B7" s="43">
        <v>0</v>
      </c>
      <c r="C7" s="43">
        <v>0</v>
      </c>
      <c r="D7" s="43">
        <v>0</v>
      </c>
      <c r="E7" s="44">
        <f t="shared" si="0"/>
        <v>0</v>
      </c>
    </row>
    <row r="8" spans="1:5" x14ac:dyDescent="0.25">
      <c r="A8" s="39">
        <v>2004</v>
      </c>
      <c r="B8" s="40">
        <v>0</v>
      </c>
      <c r="C8" s="40">
        <v>0</v>
      </c>
      <c r="D8" s="39">
        <v>1</v>
      </c>
      <c r="E8" s="41">
        <f t="shared" si="0"/>
        <v>1</v>
      </c>
    </row>
    <row r="9" spans="1:5" x14ac:dyDescent="0.25">
      <c r="A9" s="42">
        <v>2005</v>
      </c>
      <c r="B9" s="43">
        <v>0</v>
      </c>
      <c r="C9" s="43">
        <v>0</v>
      </c>
      <c r="D9" s="42">
        <v>2</v>
      </c>
      <c r="E9" s="44">
        <f t="shared" si="0"/>
        <v>2</v>
      </c>
    </row>
    <row r="10" spans="1:5" x14ac:dyDescent="0.25">
      <c r="A10" s="39">
        <v>2006</v>
      </c>
      <c r="B10" s="39">
        <v>17</v>
      </c>
      <c r="C10" s="40">
        <v>0</v>
      </c>
      <c r="D10" s="39">
        <v>1</v>
      </c>
      <c r="E10" s="41">
        <f t="shared" si="0"/>
        <v>18</v>
      </c>
    </row>
    <row r="11" spans="1:5" x14ac:dyDescent="0.25">
      <c r="A11" s="42">
        <v>2007</v>
      </c>
      <c r="B11" s="42">
        <v>35</v>
      </c>
      <c r="C11" s="42">
        <v>30</v>
      </c>
      <c r="D11" s="42">
        <v>1</v>
      </c>
      <c r="E11" s="44">
        <f t="shared" si="0"/>
        <v>66</v>
      </c>
    </row>
    <row r="12" spans="1:5" x14ac:dyDescent="0.25">
      <c r="A12" s="39">
        <v>2008</v>
      </c>
      <c r="B12" s="39">
        <v>48</v>
      </c>
      <c r="C12" s="39">
        <v>47</v>
      </c>
      <c r="D12" s="39">
        <v>4</v>
      </c>
      <c r="E12" s="41">
        <f t="shared" si="0"/>
        <v>99</v>
      </c>
    </row>
    <row r="13" spans="1:5" x14ac:dyDescent="0.25">
      <c r="A13" s="42">
        <v>2009</v>
      </c>
      <c r="B13" s="42">
        <v>66</v>
      </c>
      <c r="C13" s="42">
        <v>53</v>
      </c>
      <c r="D13" s="42">
        <v>4</v>
      </c>
      <c r="E13" s="44">
        <f t="shared" si="0"/>
        <v>123</v>
      </c>
    </row>
    <row r="14" spans="1:5" x14ac:dyDescent="0.25">
      <c r="A14" s="39">
        <v>2010</v>
      </c>
      <c r="B14" s="39">
        <v>73</v>
      </c>
      <c r="C14" s="39">
        <v>51</v>
      </c>
      <c r="D14" s="39">
        <v>4</v>
      </c>
      <c r="E14" s="41">
        <f t="shared" si="0"/>
        <v>128</v>
      </c>
    </row>
    <row r="15" spans="1:5" x14ac:dyDescent="0.25">
      <c r="A15" s="42">
        <v>2011</v>
      </c>
      <c r="B15" s="42">
        <v>60</v>
      </c>
      <c r="C15" s="42">
        <v>64</v>
      </c>
      <c r="D15" s="42">
        <v>2</v>
      </c>
      <c r="E15" s="44">
        <f t="shared" si="0"/>
        <v>126</v>
      </c>
    </row>
    <row r="16" spans="1:5" x14ac:dyDescent="0.25">
      <c r="A16" s="39">
        <v>2012</v>
      </c>
      <c r="B16" s="39">
        <v>52</v>
      </c>
      <c r="C16" s="40">
        <v>80</v>
      </c>
      <c r="D16" s="39">
        <v>2</v>
      </c>
      <c r="E16" s="41">
        <f t="shared" si="0"/>
        <v>134</v>
      </c>
    </row>
    <row r="17" spans="1:6" x14ac:dyDescent="0.25">
      <c r="A17" s="42">
        <v>2013</v>
      </c>
      <c r="B17" s="42">
        <v>46</v>
      </c>
      <c r="C17" s="43">
        <v>71</v>
      </c>
      <c r="D17" s="42">
        <v>3</v>
      </c>
      <c r="E17" s="44">
        <f t="shared" si="0"/>
        <v>120</v>
      </c>
    </row>
    <row r="18" spans="1:6" x14ac:dyDescent="0.25">
      <c r="A18" s="39">
        <v>2014</v>
      </c>
      <c r="B18" s="39">
        <v>43</v>
      </c>
      <c r="C18" s="40">
        <v>75</v>
      </c>
      <c r="D18" s="39" t="s">
        <v>73</v>
      </c>
      <c r="E18" s="41">
        <f t="shared" si="0"/>
        <v>118</v>
      </c>
    </row>
    <row r="19" spans="1:6" x14ac:dyDescent="0.25">
      <c r="A19" s="42">
        <v>2015</v>
      </c>
      <c r="B19" s="42">
        <v>46</v>
      </c>
      <c r="C19" s="43">
        <v>73</v>
      </c>
      <c r="D19" s="42" t="s">
        <v>74</v>
      </c>
      <c r="E19" s="44">
        <f t="shared" si="0"/>
        <v>119</v>
      </c>
    </row>
    <row r="20" spans="1:6" x14ac:dyDescent="0.25">
      <c r="A20" s="39">
        <v>2016</v>
      </c>
      <c r="B20" s="39">
        <v>47</v>
      </c>
      <c r="C20" s="40">
        <v>73</v>
      </c>
      <c r="D20" s="39" t="s">
        <v>75</v>
      </c>
      <c r="E20" s="41">
        <f t="shared" si="0"/>
        <v>120</v>
      </c>
      <c r="F20" s="45"/>
    </row>
    <row r="21" spans="1:6" x14ac:dyDescent="0.25">
      <c r="A21" s="42">
        <v>2017</v>
      </c>
      <c r="B21" s="42">
        <v>45</v>
      </c>
      <c r="C21" s="43">
        <v>73</v>
      </c>
      <c r="D21" s="42" t="s">
        <v>76</v>
      </c>
      <c r="E21" s="44">
        <f t="shared" si="0"/>
        <v>118</v>
      </c>
    </row>
    <row r="22" spans="1:6" x14ac:dyDescent="0.25">
      <c r="A22" s="39">
        <v>2018</v>
      </c>
      <c r="B22" s="39">
        <v>45</v>
      </c>
      <c r="C22" s="40">
        <v>98</v>
      </c>
      <c r="D22" s="39" t="s">
        <v>77</v>
      </c>
      <c r="E22" s="41">
        <f t="shared" si="0"/>
        <v>143</v>
      </c>
    </row>
    <row r="23" spans="1:6" x14ac:dyDescent="0.25">
      <c r="A23" s="42">
        <v>2019</v>
      </c>
      <c r="B23" s="46">
        <v>48</v>
      </c>
      <c r="C23" s="46">
        <v>94</v>
      </c>
      <c r="D23" s="47" t="s">
        <v>78</v>
      </c>
      <c r="E23" s="48">
        <v>192</v>
      </c>
    </row>
    <row r="24" spans="1:6" x14ac:dyDescent="0.25">
      <c r="A24" s="39">
        <v>2020</v>
      </c>
      <c r="B24" s="39">
        <v>47</v>
      </c>
      <c r="C24" s="40">
        <v>104</v>
      </c>
      <c r="D24" s="40" t="s">
        <v>79</v>
      </c>
      <c r="E24" s="41">
        <v>203</v>
      </c>
    </row>
    <row r="25" spans="1:6" x14ac:dyDescent="0.25">
      <c r="A25" s="42">
        <v>2021</v>
      </c>
      <c r="B25" s="46">
        <v>49</v>
      </c>
      <c r="C25" s="46">
        <v>103</v>
      </c>
      <c r="D25" s="47" t="s">
        <v>80</v>
      </c>
      <c r="E25" s="48">
        <v>209</v>
      </c>
    </row>
    <row r="26" spans="1:6" x14ac:dyDescent="0.25">
      <c r="A26" s="39">
        <v>2022</v>
      </c>
      <c r="B26" s="39">
        <v>54</v>
      </c>
      <c r="C26" s="39">
        <v>105</v>
      </c>
      <c r="D26" s="40" t="s">
        <v>155</v>
      </c>
      <c r="E26" s="41">
        <v>219</v>
      </c>
    </row>
    <row r="27" spans="1:6" x14ac:dyDescent="0.25">
      <c r="A27" s="42">
        <v>2023</v>
      </c>
      <c r="B27" s="46">
        <v>53</v>
      </c>
      <c r="C27" s="46">
        <v>103</v>
      </c>
      <c r="D27" s="108" t="s">
        <v>158</v>
      </c>
      <c r="E27" s="48">
        <v>227</v>
      </c>
    </row>
    <row r="28" spans="1:6" x14ac:dyDescent="0.25">
      <c r="A28" s="39">
        <v>2024</v>
      </c>
      <c r="B28" s="39">
        <v>54</v>
      </c>
      <c r="C28" s="39">
        <v>99</v>
      </c>
      <c r="D28" s="40" t="s">
        <v>162</v>
      </c>
      <c r="E28" s="41">
        <v>236</v>
      </c>
    </row>
    <row r="29" spans="1:6" x14ac:dyDescent="0.25">
      <c r="A29" s="42">
        <v>2025</v>
      </c>
      <c r="B29" s="46">
        <v>50</v>
      </c>
      <c r="C29" s="46">
        <v>99</v>
      </c>
      <c r="D29" s="108" t="s">
        <v>179</v>
      </c>
      <c r="E29" s="48">
        <v>236</v>
      </c>
    </row>
    <row r="30" spans="1:6" x14ac:dyDescent="0.25">
      <c r="A30" s="49" t="s">
        <v>15</v>
      </c>
      <c r="B30" s="122">
        <v>1</v>
      </c>
      <c r="C30" s="122">
        <v>5</v>
      </c>
      <c r="D30" s="122">
        <v>0</v>
      </c>
      <c r="E30" s="123">
        <f>B30+C30+D30</f>
        <v>6</v>
      </c>
    </row>
    <row r="31" spans="1:6" x14ac:dyDescent="0.25">
      <c r="A31" s="49" t="s">
        <v>81</v>
      </c>
      <c r="B31" s="122">
        <v>8</v>
      </c>
      <c r="C31" s="122">
        <v>22</v>
      </c>
      <c r="D31" s="122">
        <v>2</v>
      </c>
      <c r="E31" s="123">
        <f t="shared" ref="E31:E40" si="1">B31+C31+D31</f>
        <v>32</v>
      </c>
    </row>
    <row r="32" spans="1:6" x14ac:dyDescent="0.25">
      <c r="A32" s="49" t="s">
        <v>16</v>
      </c>
      <c r="B32" s="122">
        <v>3</v>
      </c>
      <c r="C32" s="122">
        <v>11</v>
      </c>
      <c r="D32" s="122">
        <v>0</v>
      </c>
      <c r="E32" s="123">
        <f t="shared" si="1"/>
        <v>14</v>
      </c>
    </row>
    <row r="33" spans="1:11" x14ac:dyDescent="0.25">
      <c r="A33" s="49" t="s">
        <v>17</v>
      </c>
      <c r="B33" s="122">
        <v>4</v>
      </c>
      <c r="C33" s="122">
        <v>21</v>
      </c>
      <c r="D33" s="124">
        <v>2</v>
      </c>
      <c r="E33" s="123">
        <f t="shared" si="1"/>
        <v>27</v>
      </c>
    </row>
    <row r="34" spans="1:11" x14ac:dyDescent="0.25">
      <c r="A34" s="49" t="s">
        <v>151</v>
      </c>
      <c r="B34" s="125">
        <v>12</v>
      </c>
      <c r="C34" s="125">
        <v>10</v>
      </c>
      <c r="D34" s="122">
        <v>0</v>
      </c>
      <c r="E34" s="123">
        <f t="shared" si="1"/>
        <v>22</v>
      </c>
      <c r="F34" s="50"/>
      <c r="G34" s="50"/>
      <c r="H34" s="50"/>
      <c r="I34" s="50"/>
      <c r="J34" s="50"/>
      <c r="K34" s="50"/>
    </row>
    <row r="35" spans="1:11" x14ac:dyDescent="0.25">
      <c r="A35" s="49" t="s">
        <v>152</v>
      </c>
      <c r="B35" s="125">
        <v>0</v>
      </c>
      <c r="C35" s="125">
        <v>6</v>
      </c>
      <c r="D35" s="122">
        <v>0</v>
      </c>
      <c r="E35" s="123">
        <f t="shared" si="1"/>
        <v>6</v>
      </c>
      <c r="F35" s="50"/>
      <c r="G35" s="50"/>
      <c r="H35" s="50"/>
      <c r="I35" s="50"/>
      <c r="J35" s="50"/>
      <c r="K35" s="50"/>
    </row>
    <row r="36" spans="1:11" x14ac:dyDescent="0.25">
      <c r="A36" s="49" t="s">
        <v>82</v>
      </c>
      <c r="B36" s="125">
        <v>3</v>
      </c>
      <c r="C36" s="125">
        <v>11</v>
      </c>
      <c r="D36" s="122">
        <v>0</v>
      </c>
      <c r="E36" s="123">
        <f t="shared" si="1"/>
        <v>14</v>
      </c>
      <c r="F36" s="50"/>
      <c r="G36" s="50"/>
      <c r="H36" s="50"/>
      <c r="I36" s="50"/>
      <c r="J36" s="50"/>
      <c r="K36" s="50"/>
    </row>
    <row r="37" spans="1:11" x14ac:dyDescent="0.25">
      <c r="A37" s="49" t="s">
        <v>83</v>
      </c>
      <c r="B37" s="125">
        <v>1</v>
      </c>
      <c r="C37" s="125">
        <v>2</v>
      </c>
      <c r="D37" s="122">
        <v>0</v>
      </c>
      <c r="E37" s="123">
        <f t="shared" si="1"/>
        <v>3</v>
      </c>
      <c r="F37" s="50"/>
      <c r="G37" s="50"/>
      <c r="H37" s="50"/>
      <c r="I37" s="50"/>
      <c r="J37" s="50"/>
      <c r="K37" s="50"/>
    </row>
    <row r="38" spans="1:11" x14ac:dyDescent="0.25">
      <c r="A38" s="49" t="s">
        <v>84</v>
      </c>
      <c r="B38" s="125">
        <v>5</v>
      </c>
      <c r="C38" s="125">
        <v>10</v>
      </c>
      <c r="D38" s="122">
        <v>0</v>
      </c>
      <c r="E38" s="123">
        <f t="shared" si="1"/>
        <v>15</v>
      </c>
      <c r="F38" s="50"/>
      <c r="G38" s="50"/>
      <c r="H38" s="50"/>
      <c r="I38" s="50"/>
      <c r="J38" s="50"/>
      <c r="K38" s="50"/>
    </row>
    <row r="39" spans="1:11" x14ac:dyDescent="0.25">
      <c r="A39" s="49" t="s">
        <v>160</v>
      </c>
      <c r="B39" s="125">
        <v>1</v>
      </c>
      <c r="C39" s="125">
        <v>1</v>
      </c>
      <c r="D39" s="122">
        <v>0</v>
      </c>
      <c r="E39" s="123">
        <f t="shared" si="1"/>
        <v>2</v>
      </c>
      <c r="F39" s="50"/>
      <c r="G39" s="50"/>
      <c r="H39" s="50"/>
      <c r="I39" s="50"/>
      <c r="J39" s="50"/>
      <c r="K39" s="50"/>
    </row>
    <row r="40" spans="1:11" x14ac:dyDescent="0.25">
      <c r="A40" s="51" t="s">
        <v>85</v>
      </c>
      <c r="B40" s="126">
        <v>12</v>
      </c>
      <c r="C40" s="126">
        <v>0</v>
      </c>
      <c r="D40" s="123">
        <v>0</v>
      </c>
      <c r="E40" s="123">
        <f t="shared" si="1"/>
        <v>12</v>
      </c>
      <c r="F40" s="50"/>
      <c r="G40" s="50"/>
      <c r="H40" s="50"/>
      <c r="I40" s="50"/>
      <c r="J40" s="50"/>
      <c r="K40" s="50"/>
    </row>
    <row r="41" spans="1:11" x14ac:dyDescent="0.25">
      <c r="A41"/>
      <c r="B41"/>
      <c r="C41"/>
      <c r="D41"/>
      <c r="E41"/>
      <c r="F41" s="50"/>
      <c r="G41" s="50"/>
      <c r="H41" s="50"/>
      <c r="I41" s="50"/>
      <c r="J41" s="50"/>
      <c r="K41" s="50"/>
    </row>
    <row r="42" spans="1:11" s="170" customFormat="1" x14ac:dyDescent="0.25">
      <c r="A42" s="164" t="s">
        <v>176</v>
      </c>
      <c r="B42" s="134"/>
      <c r="C42" s="134"/>
      <c r="D42" s="134"/>
      <c r="E42" s="134"/>
    </row>
    <row r="43" spans="1:11" s="170" customFormat="1" x14ac:dyDescent="0.25">
      <c r="A43" s="165" t="s">
        <v>86</v>
      </c>
      <c r="B43" s="134"/>
      <c r="C43" s="134"/>
      <c r="D43" s="134"/>
      <c r="E43" s="134"/>
    </row>
    <row r="44" spans="1:11" s="170" customFormat="1" x14ac:dyDescent="0.25">
      <c r="A44" s="165" t="s">
        <v>87</v>
      </c>
      <c r="B44" s="134"/>
      <c r="C44" s="134"/>
      <c r="D44" s="134"/>
      <c r="E44" s="134"/>
    </row>
    <row r="45" spans="1:11" s="170" customFormat="1" ht="16.5" customHeight="1" x14ac:dyDescent="0.25">
      <c r="A45" t="s">
        <v>88</v>
      </c>
      <c r="B45"/>
      <c r="C45"/>
      <c r="D45"/>
      <c r="E45"/>
    </row>
    <row r="46" spans="1:11" s="170" customFormat="1" ht="16.5" customHeight="1" x14ac:dyDescent="0.25">
      <c r="A46" t="s">
        <v>89</v>
      </c>
      <c r="B46"/>
      <c r="C46"/>
      <c r="D46"/>
      <c r="E46"/>
    </row>
    <row r="47" spans="1:11" s="170" customFormat="1" ht="16.5" customHeight="1" x14ac:dyDescent="0.25">
      <c r="A47" t="s">
        <v>90</v>
      </c>
      <c r="B47"/>
      <c r="C47"/>
      <c r="D47"/>
      <c r="E47"/>
    </row>
    <row r="48" spans="1:11" s="170" customFormat="1" ht="16.5" customHeight="1" x14ac:dyDescent="0.25">
      <c r="A48" t="s">
        <v>91</v>
      </c>
      <c r="B48"/>
      <c r="C48"/>
      <c r="D48"/>
      <c r="E48"/>
    </row>
    <row r="49" spans="1:5" s="4" customFormat="1" ht="18" customHeight="1" x14ac:dyDescent="0.25">
      <c r="A49" t="s">
        <v>92</v>
      </c>
      <c r="B49"/>
      <c r="C49"/>
      <c r="D49"/>
      <c r="E49"/>
    </row>
    <row r="50" spans="1:5" s="4" customFormat="1" ht="18" customHeight="1" x14ac:dyDescent="0.25">
      <c r="A50" t="s">
        <v>93</v>
      </c>
      <c r="B50"/>
      <c r="C50"/>
      <c r="D50"/>
      <c r="E50"/>
    </row>
    <row r="51" spans="1:5" s="4" customFormat="1" ht="18" customHeight="1" x14ac:dyDescent="0.25">
      <c r="A51" t="s">
        <v>94</v>
      </c>
      <c r="B51"/>
      <c r="C51"/>
      <c r="D51"/>
      <c r="E51"/>
    </row>
    <row r="52" spans="1:5" s="4" customFormat="1" ht="18" customHeight="1" x14ac:dyDescent="0.25">
      <c r="A52" t="s">
        <v>157</v>
      </c>
      <c r="B52"/>
      <c r="C52"/>
      <c r="D52"/>
      <c r="E52"/>
    </row>
    <row r="53" spans="1:5" s="4" customFormat="1" ht="18" customHeight="1" x14ac:dyDescent="0.25">
      <c r="A53" t="s">
        <v>154</v>
      </c>
      <c r="B53"/>
      <c r="C53"/>
      <c r="D53"/>
      <c r="E53"/>
    </row>
    <row r="54" spans="1:5" s="4" customFormat="1" ht="18" customHeight="1" x14ac:dyDescent="0.25">
      <c r="A54" t="s">
        <v>159</v>
      </c>
      <c r="B54"/>
      <c r="C54"/>
      <c r="D54"/>
      <c r="E54"/>
    </row>
    <row r="55" spans="1:5" s="4" customFormat="1" ht="18" customHeight="1" x14ac:dyDescent="0.25">
      <c r="A55" t="s">
        <v>163</v>
      </c>
      <c r="B55"/>
      <c r="C55"/>
      <c r="D55"/>
      <c r="E55"/>
    </row>
    <row r="56" spans="1:5" s="4" customFormat="1" ht="18" customHeight="1" x14ac:dyDescent="0.25">
      <c r="A56" t="s">
        <v>180</v>
      </c>
      <c r="B56"/>
      <c r="C56"/>
      <c r="D56"/>
      <c r="E56"/>
    </row>
  </sheetData>
  <mergeCells count="3">
    <mergeCell ref="A42:E42"/>
    <mergeCell ref="A43:E43"/>
    <mergeCell ref="A44:E44"/>
  </mergeCells>
  <phoneticPr fontId="1" type="noConversion"/>
  <printOptions horizontalCentered="1"/>
  <pageMargins left="0.19685039370078741" right="0.19685039370078741" top="0.19685039370078741" bottom="0.19685039370078741" header="0" footer="0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zoomScaleNormal="100" workbookViewId="0">
      <selection activeCell="K27" sqref="K27"/>
    </sheetView>
  </sheetViews>
  <sheetFormatPr defaultColWidth="9" defaultRowHeight="16.5" x14ac:dyDescent="0.25"/>
  <cols>
    <col min="1" max="1" width="9" style="1"/>
    <col min="2" max="2" width="12" style="1" customWidth="1"/>
    <col min="3" max="3" width="12.75" style="1" customWidth="1"/>
    <col min="4" max="4" width="9" style="1"/>
    <col min="5" max="5" width="12.125" style="1" customWidth="1"/>
    <col min="6" max="6" width="11.375" style="1" customWidth="1"/>
    <col min="7" max="7" width="12.125" style="1" customWidth="1"/>
    <col min="8" max="8" width="9" style="1"/>
    <col min="9" max="9" width="10.25" style="1" customWidth="1"/>
    <col min="10" max="16384" width="9" style="1"/>
  </cols>
  <sheetData>
    <row r="1" spans="1:9" s="167" customFormat="1" ht="32.25" customHeight="1" x14ac:dyDescent="0.25">
      <c r="A1" s="166" t="s">
        <v>178</v>
      </c>
      <c r="B1" s="166"/>
      <c r="C1" s="166"/>
      <c r="D1" s="166"/>
      <c r="E1" s="166"/>
    </row>
    <row r="2" spans="1:9" x14ac:dyDescent="0.25">
      <c r="I2" s="1" t="s">
        <v>68</v>
      </c>
    </row>
    <row r="3" spans="1:9" ht="33" x14ac:dyDescent="0.25">
      <c r="A3" s="22" t="s">
        <v>11</v>
      </c>
      <c r="B3" s="53" t="s">
        <v>95</v>
      </c>
      <c r="C3" s="23" t="s">
        <v>96</v>
      </c>
      <c r="D3" s="22" t="s">
        <v>97</v>
      </c>
      <c r="E3" s="53" t="s">
        <v>98</v>
      </c>
      <c r="F3" s="23" t="s">
        <v>99</v>
      </c>
      <c r="G3" s="53" t="s">
        <v>100</v>
      </c>
      <c r="H3" s="22" t="s">
        <v>101</v>
      </c>
      <c r="I3" s="24" t="s">
        <v>5</v>
      </c>
    </row>
    <row r="4" spans="1:9" x14ac:dyDescent="0.25">
      <c r="A4" s="14">
        <v>2000</v>
      </c>
      <c r="B4" s="14">
        <v>199</v>
      </c>
      <c r="C4" s="14">
        <v>17</v>
      </c>
      <c r="D4" s="14">
        <v>66</v>
      </c>
      <c r="E4" s="14">
        <v>0</v>
      </c>
      <c r="F4" s="14">
        <v>156</v>
      </c>
      <c r="G4" s="14">
        <v>27</v>
      </c>
      <c r="H4" s="14">
        <v>20</v>
      </c>
      <c r="I4" s="15">
        <f>SUM(B4:H4)</f>
        <v>485</v>
      </c>
    </row>
    <row r="5" spans="1:9" x14ac:dyDescent="0.25">
      <c r="A5" s="7">
        <v>2001</v>
      </c>
      <c r="B5" s="7">
        <v>192</v>
      </c>
      <c r="C5" s="7">
        <v>18</v>
      </c>
      <c r="D5" s="7">
        <v>70</v>
      </c>
      <c r="E5" s="7">
        <v>0</v>
      </c>
      <c r="F5" s="7">
        <v>149</v>
      </c>
      <c r="G5" s="7">
        <v>27</v>
      </c>
      <c r="H5" s="7">
        <v>19</v>
      </c>
      <c r="I5" s="6">
        <f t="shared" ref="I5:I27" si="0">SUM(B5:H5)</f>
        <v>475</v>
      </c>
    </row>
    <row r="6" spans="1:9" x14ac:dyDescent="0.25">
      <c r="A6" s="14">
        <v>2002</v>
      </c>
      <c r="B6" s="14">
        <v>195</v>
      </c>
      <c r="C6" s="14">
        <v>16</v>
      </c>
      <c r="D6" s="14">
        <v>70</v>
      </c>
      <c r="E6" s="14">
        <v>0</v>
      </c>
      <c r="F6" s="14">
        <v>146</v>
      </c>
      <c r="G6" s="14">
        <v>26</v>
      </c>
      <c r="H6" s="14">
        <v>19</v>
      </c>
      <c r="I6" s="15">
        <f t="shared" si="0"/>
        <v>472</v>
      </c>
    </row>
    <row r="7" spans="1:9" x14ac:dyDescent="0.25">
      <c r="A7" s="7">
        <v>2003</v>
      </c>
      <c r="B7" s="7">
        <v>196</v>
      </c>
      <c r="C7" s="7">
        <v>19</v>
      </c>
      <c r="D7" s="7">
        <v>74</v>
      </c>
      <c r="E7" s="7">
        <v>0</v>
      </c>
      <c r="F7" s="7">
        <v>136</v>
      </c>
      <c r="G7" s="7">
        <v>25</v>
      </c>
      <c r="H7" s="7">
        <v>19</v>
      </c>
      <c r="I7" s="6">
        <f t="shared" si="0"/>
        <v>469</v>
      </c>
    </row>
    <row r="8" spans="1:9" x14ac:dyDescent="0.25">
      <c r="A8" s="14">
        <v>2004</v>
      </c>
      <c r="B8" s="14">
        <v>196</v>
      </c>
      <c r="C8" s="14">
        <v>19</v>
      </c>
      <c r="D8" s="14">
        <v>75</v>
      </c>
      <c r="E8" s="14">
        <v>0</v>
      </c>
      <c r="F8" s="14">
        <v>131</v>
      </c>
      <c r="G8" s="14">
        <v>24</v>
      </c>
      <c r="H8" s="14">
        <v>19</v>
      </c>
      <c r="I8" s="15">
        <f t="shared" si="0"/>
        <v>464</v>
      </c>
    </row>
    <row r="9" spans="1:9" x14ac:dyDescent="0.25">
      <c r="A9" s="7">
        <v>2005</v>
      </c>
      <c r="B9" s="7">
        <v>207</v>
      </c>
      <c r="C9" s="7">
        <v>17</v>
      </c>
      <c r="D9" s="7">
        <v>72</v>
      </c>
      <c r="E9" s="7">
        <v>0</v>
      </c>
      <c r="F9" s="7">
        <v>126</v>
      </c>
      <c r="G9" s="7">
        <v>24</v>
      </c>
      <c r="H9" s="7">
        <v>18</v>
      </c>
      <c r="I9" s="6">
        <f t="shared" si="0"/>
        <v>464</v>
      </c>
    </row>
    <row r="10" spans="1:9" x14ac:dyDescent="0.25">
      <c r="A10" s="14">
        <v>2006</v>
      </c>
      <c r="B10" s="14">
        <v>186</v>
      </c>
      <c r="C10" s="14">
        <v>16</v>
      </c>
      <c r="D10" s="14">
        <v>71</v>
      </c>
      <c r="E10" s="14">
        <v>0</v>
      </c>
      <c r="F10" s="14">
        <v>120</v>
      </c>
      <c r="G10" s="14">
        <v>24</v>
      </c>
      <c r="H10" s="14">
        <v>18</v>
      </c>
      <c r="I10" s="15">
        <f t="shared" si="0"/>
        <v>435</v>
      </c>
    </row>
    <row r="11" spans="1:9" x14ac:dyDescent="0.25">
      <c r="A11" s="7">
        <v>2007</v>
      </c>
      <c r="B11" s="7">
        <v>181</v>
      </c>
      <c r="C11" s="7">
        <v>16</v>
      </c>
      <c r="D11" s="7">
        <v>67</v>
      </c>
      <c r="E11" s="7">
        <v>146</v>
      </c>
      <c r="F11" s="7">
        <v>114</v>
      </c>
      <c r="G11" s="7">
        <v>24</v>
      </c>
      <c r="H11" s="7">
        <v>18</v>
      </c>
      <c r="I11" s="6">
        <f t="shared" si="0"/>
        <v>566</v>
      </c>
    </row>
    <row r="12" spans="1:9" x14ac:dyDescent="0.25">
      <c r="A12" s="14">
        <v>2008</v>
      </c>
      <c r="B12" s="14">
        <v>178</v>
      </c>
      <c r="C12" s="14">
        <v>16</v>
      </c>
      <c r="D12" s="14">
        <v>64</v>
      </c>
      <c r="E12" s="14">
        <v>152</v>
      </c>
      <c r="F12" s="14">
        <v>114</v>
      </c>
      <c r="G12" s="14">
        <v>24</v>
      </c>
      <c r="H12" s="14">
        <v>18</v>
      </c>
      <c r="I12" s="15">
        <f t="shared" si="0"/>
        <v>566</v>
      </c>
    </row>
    <row r="13" spans="1:9" x14ac:dyDescent="0.25">
      <c r="A13" s="7">
        <v>2009</v>
      </c>
      <c r="B13" s="7">
        <v>175</v>
      </c>
      <c r="C13" s="7">
        <v>16</v>
      </c>
      <c r="D13" s="7">
        <v>63</v>
      </c>
      <c r="E13" s="7">
        <v>181</v>
      </c>
      <c r="F13" s="7">
        <v>112</v>
      </c>
      <c r="G13" s="7">
        <v>24</v>
      </c>
      <c r="H13" s="7">
        <v>18</v>
      </c>
      <c r="I13" s="6">
        <f t="shared" si="0"/>
        <v>589</v>
      </c>
    </row>
    <row r="14" spans="1:9" x14ac:dyDescent="0.25">
      <c r="A14" s="14">
        <v>2010</v>
      </c>
      <c r="B14" s="14">
        <v>170</v>
      </c>
      <c r="C14" s="14">
        <v>15</v>
      </c>
      <c r="D14" s="14">
        <v>58</v>
      </c>
      <c r="E14" s="14">
        <v>217</v>
      </c>
      <c r="F14" s="14">
        <v>112</v>
      </c>
      <c r="G14" s="14">
        <v>24</v>
      </c>
      <c r="H14" s="14">
        <v>18</v>
      </c>
      <c r="I14" s="15">
        <f t="shared" si="0"/>
        <v>614</v>
      </c>
    </row>
    <row r="15" spans="1:9" x14ac:dyDescent="0.25">
      <c r="A15" s="7">
        <v>2011</v>
      </c>
      <c r="B15" s="7">
        <v>178</v>
      </c>
      <c r="C15" s="7">
        <v>16</v>
      </c>
      <c r="D15" s="7">
        <v>54</v>
      </c>
      <c r="E15" s="7">
        <v>248</v>
      </c>
      <c r="F15" s="7">
        <v>121</v>
      </c>
      <c r="G15" s="7">
        <v>22</v>
      </c>
      <c r="H15" s="7">
        <v>18</v>
      </c>
      <c r="I15" s="6">
        <f t="shared" si="0"/>
        <v>657</v>
      </c>
    </row>
    <row r="16" spans="1:9" x14ac:dyDescent="0.25">
      <c r="A16" s="14">
        <v>2012</v>
      </c>
      <c r="B16" s="14">
        <v>179</v>
      </c>
      <c r="C16" s="14">
        <v>16</v>
      </c>
      <c r="D16" s="14">
        <v>53</v>
      </c>
      <c r="E16" s="14">
        <v>255</v>
      </c>
      <c r="F16" s="14">
        <v>108</v>
      </c>
      <c r="G16" s="14">
        <v>22</v>
      </c>
      <c r="H16" s="14">
        <v>17</v>
      </c>
      <c r="I16" s="15">
        <f t="shared" si="0"/>
        <v>650</v>
      </c>
    </row>
    <row r="17" spans="1:9" x14ac:dyDescent="0.25">
      <c r="A17" s="54">
        <v>2013</v>
      </c>
      <c r="B17" s="54">
        <v>173</v>
      </c>
      <c r="C17" s="54">
        <v>16</v>
      </c>
      <c r="D17" s="54">
        <v>49</v>
      </c>
      <c r="E17" s="54">
        <v>256</v>
      </c>
      <c r="F17" s="54">
        <v>102</v>
      </c>
      <c r="G17" s="54">
        <v>22</v>
      </c>
      <c r="H17" s="54">
        <v>17</v>
      </c>
      <c r="I17" s="20">
        <f t="shared" si="0"/>
        <v>635</v>
      </c>
    </row>
    <row r="18" spans="1:9" x14ac:dyDescent="0.25">
      <c r="A18" s="17">
        <v>2014</v>
      </c>
      <c r="B18" s="17">
        <v>164</v>
      </c>
      <c r="C18" s="17">
        <v>16</v>
      </c>
      <c r="D18" s="17">
        <v>46</v>
      </c>
      <c r="E18" s="17">
        <v>302</v>
      </c>
      <c r="F18" s="17">
        <v>90</v>
      </c>
      <c r="G18" s="17">
        <v>21</v>
      </c>
      <c r="H18" s="17">
        <v>17</v>
      </c>
      <c r="I18" s="17">
        <f t="shared" si="0"/>
        <v>656</v>
      </c>
    </row>
    <row r="19" spans="1:9" x14ac:dyDescent="0.25">
      <c r="A19" s="20">
        <v>2015</v>
      </c>
      <c r="B19" s="20">
        <v>164</v>
      </c>
      <c r="C19" s="20">
        <v>17</v>
      </c>
      <c r="D19" s="20">
        <v>46</v>
      </c>
      <c r="E19" s="20">
        <v>317</v>
      </c>
      <c r="F19" s="20">
        <v>84</v>
      </c>
      <c r="G19" s="20">
        <v>21</v>
      </c>
      <c r="H19" s="20">
        <v>17</v>
      </c>
      <c r="I19" s="20">
        <f t="shared" si="0"/>
        <v>666</v>
      </c>
    </row>
    <row r="20" spans="1:9" x14ac:dyDescent="0.25">
      <c r="A20" s="17">
        <v>2016</v>
      </c>
      <c r="B20" s="17">
        <v>162</v>
      </c>
      <c r="C20" s="55">
        <v>16</v>
      </c>
      <c r="D20" s="17">
        <v>45</v>
      </c>
      <c r="E20" s="17">
        <v>316</v>
      </c>
      <c r="F20" s="17">
        <v>83</v>
      </c>
      <c r="G20" s="55">
        <v>21</v>
      </c>
      <c r="H20" s="17">
        <v>17</v>
      </c>
      <c r="I20" s="17">
        <f t="shared" si="0"/>
        <v>660</v>
      </c>
    </row>
    <row r="21" spans="1:9" x14ac:dyDescent="0.25">
      <c r="A21" s="20">
        <v>2017</v>
      </c>
      <c r="B21" s="20">
        <v>164</v>
      </c>
      <c r="C21" s="20">
        <v>16</v>
      </c>
      <c r="D21" s="20">
        <v>40</v>
      </c>
      <c r="E21" s="20">
        <v>339</v>
      </c>
      <c r="F21" s="20">
        <v>73</v>
      </c>
      <c r="G21" s="20">
        <v>18</v>
      </c>
      <c r="H21" s="20">
        <v>16</v>
      </c>
      <c r="I21" s="20">
        <f t="shared" si="0"/>
        <v>666</v>
      </c>
    </row>
    <row r="22" spans="1:9" x14ac:dyDescent="0.25">
      <c r="A22" s="17">
        <v>2018</v>
      </c>
      <c r="B22" s="17">
        <v>164</v>
      </c>
      <c r="C22" s="17">
        <v>15</v>
      </c>
      <c r="D22" s="17">
        <v>40</v>
      </c>
      <c r="E22" s="17">
        <v>381</v>
      </c>
      <c r="F22" s="17">
        <v>70</v>
      </c>
      <c r="G22" s="17">
        <v>20</v>
      </c>
      <c r="H22" s="17">
        <v>14</v>
      </c>
      <c r="I22" s="17">
        <f t="shared" si="0"/>
        <v>704</v>
      </c>
    </row>
    <row r="23" spans="1:9" x14ac:dyDescent="0.25">
      <c r="A23" s="56">
        <v>2019</v>
      </c>
      <c r="B23" s="57">
        <v>167</v>
      </c>
      <c r="C23" s="56">
        <v>19</v>
      </c>
      <c r="D23" s="56">
        <v>39</v>
      </c>
      <c r="E23" s="56">
        <v>416</v>
      </c>
      <c r="F23" s="56">
        <v>66</v>
      </c>
      <c r="G23" s="56">
        <v>20</v>
      </c>
      <c r="H23" s="56">
        <v>13</v>
      </c>
      <c r="I23" s="56">
        <f t="shared" si="0"/>
        <v>740</v>
      </c>
    </row>
    <row r="24" spans="1:9" x14ac:dyDescent="0.25">
      <c r="A24" s="17">
        <v>2020</v>
      </c>
      <c r="B24" s="17">
        <v>174</v>
      </c>
      <c r="C24" s="17">
        <v>19</v>
      </c>
      <c r="D24" s="17">
        <v>38</v>
      </c>
      <c r="E24" s="17">
        <v>428</v>
      </c>
      <c r="F24" s="17">
        <v>61</v>
      </c>
      <c r="G24" s="17">
        <v>18</v>
      </c>
      <c r="H24" s="17">
        <v>10</v>
      </c>
      <c r="I24" s="17">
        <f t="shared" si="0"/>
        <v>748</v>
      </c>
    </row>
    <row r="25" spans="1:9" x14ac:dyDescent="0.25">
      <c r="A25" s="56">
        <v>2021</v>
      </c>
      <c r="B25" s="57">
        <v>171</v>
      </c>
      <c r="C25" s="56">
        <v>18</v>
      </c>
      <c r="D25" s="56">
        <v>38</v>
      </c>
      <c r="E25" s="56">
        <v>429</v>
      </c>
      <c r="F25" s="56">
        <v>58</v>
      </c>
      <c r="G25" s="56">
        <v>18</v>
      </c>
      <c r="H25" s="56">
        <v>10</v>
      </c>
      <c r="I25" s="56">
        <f t="shared" si="0"/>
        <v>742</v>
      </c>
    </row>
    <row r="26" spans="1:9" x14ac:dyDescent="0.25">
      <c r="A26" s="17">
        <v>2022</v>
      </c>
      <c r="B26" s="17">
        <v>169</v>
      </c>
      <c r="C26" s="17">
        <v>17</v>
      </c>
      <c r="D26" s="17">
        <v>38</v>
      </c>
      <c r="E26" s="17">
        <v>396</v>
      </c>
      <c r="F26" s="17">
        <v>51</v>
      </c>
      <c r="G26" s="17">
        <v>15</v>
      </c>
      <c r="H26" s="17">
        <v>10</v>
      </c>
      <c r="I26" s="17">
        <f t="shared" si="0"/>
        <v>696</v>
      </c>
    </row>
    <row r="27" spans="1:9" x14ac:dyDescent="0.25">
      <c r="A27" s="56">
        <v>2023</v>
      </c>
      <c r="B27" s="56">
        <v>163</v>
      </c>
      <c r="C27" s="56">
        <v>16</v>
      </c>
      <c r="D27" s="56">
        <v>35</v>
      </c>
      <c r="E27" s="56">
        <v>399</v>
      </c>
      <c r="F27" s="56">
        <v>42</v>
      </c>
      <c r="G27" s="56">
        <v>14</v>
      </c>
      <c r="H27" s="56">
        <v>9</v>
      </c>
      <c r="I27" s="107">
        <f t="shared" si="0"/>
        <v>678</v>
      </c>
    </row>
    <row r="28" spans="1:9" x14ac:dyDescent="0.25">
      <c r="A28" s="17">
        <v>2024</v>
      </c>
      <c r="B28" s="17">
        <v>168</v>
      </c>
      <c r="C28" s="17">
        <v>17</v>
      </c>
      <c r="D28" s="17">
        <v>35</v>
      </c>
      <c r="E28" s="17">
        <v>414</v>
      </c>
      <c r="F28" s="17">
        <v>37</v>
      </c>
      <c r="G28" s="17">
        <v>13</v>
      </c>
      <c r="H28" s="17">
        <v>8</v>
      </c>
      <c r="I28" s="17">
        <f>SUM(B28:H28)</f>
        <v>692</v>
      </c>
    </row>
    <row r="29" spans="1:9" x14ac:dyDescent="0.25">
      <c r="A29" s="56">
        <v>2025</v>
      </c>
      <c r="B29" s="56">
        <v>164</v>
      </c>
      <c r="C29" s="56">
        <v>18</v>
      </c>
      <c r="D29" s="56">
        <v>33</v>
      </c>
      <c r="E29" s="56">
        <v>419</v>
      </c>
      <c r="F29" s="56">
        <v>32</v>
      </c>
      <c r="G29" s="56">
        <v>13</v>
      </c>
      <c r="H29" s="56">
        <v>7</v>
      </c>
      <c r="I29" s="107">
        <f t="shared" ref="I29" si="1">SUM(B29:H29)</f>
        <v>686</v>
      </c>
    </row>
    <row r="30" spans="1:9" x14ac:dyDescent="0.25">
      <c r="A30" s="52" t="s">
        <v>102</v>
      </c>
    </row>
  </sheetData>
  <mergeCells count="1">
    <mergeCell ref="A1:XFD1"/>
  </mergeCells>
  <phoneticPr fontId="10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  <ignoredErrors>
    <ignoredError sqref="I4:I2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2"/>
  <sheetViews>
    <sheetView tabSelected="1" topLeftCell="A7" zoomScale="115" zoomScaleNormal="115" workbookViewId="0">
      <selection activeCell="D38" sqref="D38"/>
    </sheetView>
  </sheetViews>
  <sheetFormatPr defaultColWidth="9" defaultRowHeight="16.5" x14ac:dyDescent="0.25"/>
  <cols>
    <col min="1" max="1" width="25.625" style="1" customWidth="1"/>
    <col min="2" max="3" width="7.75" style="1" customWidth="1"/>
    <col min="4" max="6" width="8.875" style="1" customWidth="1"/>
    <col min="7" max="7" width="7.75" style="1" customWidth="1"/>
    <col min="8" max="8" width="8.875" style="1" customWidth="1"/>
    <col min="9" max="9" width="7.75" style="1" customWidth="1"/>
    <col min="10" max="10" width="15.125" style="1" customWidth="1"/>
    <col min="11" max="16384" width="9" style="1"/>
  </cols>
  <sheetData>
    <row r="1" spans="1:10" ht="19.5" x14ac:dyDescent="0.25">
      <c r="A1" s="58" t="s">
        <v>177</v>
      </c>
    </row>
    <row r="3" spans="1:10" ht="31.5" x14ac:dyDescent="0.25">
      <c r="A3" s="59" t="s">
        <v>103</v>
      </c>
      <c r="B3" s="59" t="s">
        <v>104</v>
      </c>
      <c r="C3" s="59" t="s">
        <v>105</v>
      </c>
      <c r="D3" s="59" t="s">
        <v>106</v>
      </c>
      <c r="E3" s="59" t="s">
        <v>107</v>
      </c>
      <c r="F3" s="59" t="s">
        <v>108</v>
      </c>
      <c r="G3" s="59" t="s">
        <v>109</v>
      </c>
      <c r="H3" s="59" t="s">
        <v>110</v>
      </c>
      <c r="I3" s="103" t="s">
        <v>111</v>
      </c>
      <c r="J3" s="105" t="s">
        <v>24</v>
      </c>
    </row>
    <row r="4" spans="1:10" x14ac:dyDescent="0.25">
      <c r="A4" s="83" t="s">
        <v>112</v>
      </c>
      <c r="B4" s="60">
        <v>1</v>
      </c>
      <c r="C4" s="61">
        <v>0</v>
      </c>
      <c r="D4" s="61">
        <v>2</v>
      </c>
      <c r="E4" s="84">
        <v>0</v>
      </c>
      <c r="F4" s="61">
        <v>0</v>
      </c>
      <c r="G4" s="61">
        <v>0</v>
      </c>
      <c r="H4" s="61">
        <v>0</v>
      </c>
      <c r="I4" s="61">
        <v>0</v>
      </c>
      <c r="J4" s="106">
        <f>SUM(B4:I4)</f>
        <v>3</v>
      </c>
    </row>
    <row r="5" spans="1:10" x14ac:dyDescent="0.25">
      <c r="A5" s="85" t="s">
        <v>146</v>
      </c>
      <c r="B5" s="63">
        <v>2</v>
      </c>
      <c r="C5" s="86">
        <v>0</v>
      </c>
      <c r="D5" s="63">
        <v>0</v>
      </c>
      <c r="E5" s="63">
        <v>0</v>
      </c>
      <c r="F5" s="63">
        <v>0</v>
      </c>
      <c r="G5" s="63">
        <v>0</v>
      </c>
      <c r="H5" s="63">
        <v>0</v>
      </c>
      <c r="I5" s="63">
        <v>0</v>
      </c>
      <c r="J5" s="120">
        <f t="shared" ref="J5:J37" si="0">SUM(B5:I5)</f>
        <v>2</v>
      </c>
    </row>
    <row r="6" spans="1:10" x14ac:dyDescent="0.25">
      <c r="A6" s="90" t="s">
        <v>113</v>
      </c>
      <c r="B6" s="91">
        <v>12</v>
      </c>
      <c r="C6" s="92">
        <v>0</v>
      </c>
      <c r="D6" s="93">
        <v>32</v>
      </c>
      <c r="E6" s="93">
        <v>0</v>
      </c>
      <c r="F6" s="93">
        <v>2</v>
      </c>
      <c r="G6" s="93">
        <v>0</v>
      </c>
      <c r="H6" s="93">
        <v>0</v>
      </c>
      <c r="I6" s="93">
        <v>1</v>
      </c>
      <c r="J6" s="106">
        <f t="shared" si="0"/>
        <v>47</v>
      </c>
    </row>
    <row r="7" spans="1:10" x14ac:dyDescent="0.25">
      <c r="A7" s="74" t="s">
        <v>114</v>
      </c>
      <c r="B7" s="87">
        <v>14</v>
      </c>
      <c r="C7" s="88">
        <v>0</v>
      </c>
      <c r="D7" s="70">
        <v>56</v>
      </c>
      <c r="E7" s="70">
        <v>0</v>
      </c>
      <c r="F7" s="70">
        <v>2</v>
      </c>
      <c r="G7" s="70">
        <v>0</v>
      </c>
      <c r="H7" s="70">
        <v>0</v>
      </c>
      <c r="I7" s="70">
        <v>1</v>
      </c>
      <c r="J7" s="120">
        <f t="shared" si="0"/>
        <v>73</v>
      </c>
    </row>
    <row r="8" spans="1:10" x14ac:dyDescent="0.25">
      <c r="A8" s="75" t="s">
        <v>115</v>
      </c>
      <c r="B8" s="94">
        <v>20</v>
      </c>
      <c r="C8" s="95">
        <v>0</v>
      </c>
      <c r="D8" s="72">
        <v>32</v>
      </c>
      <c r="E8" s="72">
        <v>0</v>
      </c>
      <c r="F8" s="72">
        <v>13</v>
      </c>
      <c r="G8" s="72">
        <v>7</v>
      </c>
      <c r="H8" s="72">
        <v>0</v>
      </c>
      <c r="I8" s="72">
        <v>0</v>
      </c>
      <c r="J8" s="106">
        <f t="shared" si="0"/>
        <v>72</v>
      </c>
    </row>
    <row r="9" spans="1:10" x14ac:dyDescent="0.25">
      <c r="A9" s="69" t="s">
        <v>116</v>
      </c>
      <c r="B9" s="87">
        <v>4</v>
      </c>
      <c r="C9" s="88">
        <v>0</v>
      </c>
      <c r="D9" s="70">
        <v>19</v>
      </c>
      <c r="E9" s="70">
        <v>0</v>
      </c>
      <c r="F9" s="89">
        <v>0</v>
      </c>
      <c r="G9" s="70">
        <v>0</v>
      </c>
      <c r="H9" s="70">
        <v>0</v>
      </c>
      <c r="I9" s="70">
        <v>0</v>
      </c>
      <c r="J9" s="120">
        <f t="shared" si="0"/>
        <v>23</v>
      </c>
    </row>
    <row r="10" spans="1:10" x14ac:dyDescent="0.25">
      <c r="A10" s="71" t="s">
        <v>117</v>
      </c>
      <c r="B10" s="94">
        <v>1</v>
      </c>
      <c r="C10" s="95">
        <v>0</v>
      </c>
      <c r="D10" s="72">
        <v>9</v>
      </c>
      <c r="E10" s="72">
        <v>0</v>
      </c>
      <c r="F10" s="76">
        <v>0</v>
      </c>
      <c r="G10" s="72">
        <v>0</v>
      </c>
      <c r="H10" s="72">
        <v>0</v>
      </c>
      <c r="I10" s="72">
        <v>0</v>
      </c>
      <c r="J10" s="106">
        <f t="shared" si="0"/>
        <v>10</v>
      </c>
    </row>
    <row r="11" spans="1:10" x14ac:dyDescent="0.25">
      <c r="A11" s="74" t="s">
        <v>148</v>
      </c>
      <c r="B11" s="87">
        <v>0</v>
      </c>
      <c r="C11" s="88">
        <v>0</v>
      </c>
      <c r="D11" s="70">
        <v>10</v>
      </c>
      <c r="E11" s="70">
        <v>0</v>
      </c>
      <c r="F11" s="89">
        <v>0</v>
      </c>
      <c r="G11" s="70">
        <v>0</v>
      </c>
      <c r="H11" s="70">
        <v>0</v>
      </c>
      <c r="I11" s="70">
        <v>0</v>
      </c>
      <c r="J11" s="120">
        <f t="shared" si="0"/>
        <v>10</v>
      </c>
    </row>
    <row r="12" spans="1:10" x14ac:dyDescent="0.25">
      <c r="A12" s="71" t="s">
        <v>118</v>
      </c>
      <c r="B12" s="94">
        <v>18</v>
      </c>
      <c r="C12" s="95">
        <v>0</v>
      </c>
      <c r="D12" s="72">
        <v>15</v>
      </c>
      <c r="E12" s="72">
        <v>0</v>
      </c>
      <c r="F12" s="76">
        <v>0</v>
      </c>
      <c r="G12" s="72">
        <v>0</v>
      </c>
      <c r="H12" s="72">
        <v>0</v>
      </c>
      <c r="I12" s="72">
        <v>0</v>
      </c>
      <c r="J12" s="106">
        <f t="shared" si="0"/>
        <v>33</v>
      </c>
    </row>
    <row r="13" spans="1:10" x14ac:dyDescent="0.25">
      <c r="A13" s="69" t="s">
        <v>19</v>
      </c>
      <c r="B13" s="87">
        <v>0</v>
      </c>
      <c r="C13" s="88">
        <v>0</v>
      </c>
      <c r="D13" s="70">
        <v>6</v>
      </c>
      <c r="E13" s="70">
        <v>0</v>
      </c>
      <c r="F13" s="89">
        <v>0</v>
      </c>
      <c r="G13" s="70">
        <v>0</v>
      </c>
      <c r="H13" s="70">
        <v>0</v>
      </c>
      <c r="I13" s="70">
        <v>0</v>
      </c>
      <c r="J13" s="120">
        <f t="shared" si="0"/>
        <v>6</v>
      </c>
    </row>
    <row r="14" spans="1:10" x14ac:dyDescent="0.25">
      <c r="A14" s="71" t="s">
        <v>119</v>
      </c>
      <c r="B14" s="94">
        <v>7</v>
      </c>
      <c r="C14" s="95">
        <v>0</v>
      </c>
      <c r="D14" s="72">
        <v>14</v>
      </c>
      <c r="E14" s="72">
        <v>0</v>
      </c>
      <c r="F14" s="76">
        <v>3</v>
      </c>
      <c r="G14" s="72">
        <v>0</v>
      </c>
      <c r="H14" s="72">
        <v>0</v>
      </c>
      <c r="I14" s="72">
        <v>0</v>
      </c>
      <c r="J14" s="106">
        <f t="shared" si="0"/>
        <v>24</v>
      </c>
    </row>
    <row r="15" spans="1:10" x14ac:dyDescent="0.25">
      <c r="A15" s="69" t="s">
        <v>120</v>
      </c>
      <c r="B15" s="87">
        <v>12</v>
      </c>
      <c r="C15" s="88">
        <v>0</v>
      </c>
      <c r="D15" s="70">
        <v>11</v>
      </c>
      <c r="E15" s="70">
        <v>0</v>
      </c>
      <c r="F15" s="89">
        <v>0</v>
      </c>
      <c r="G15" s="70">
        <v>0</v>
      </c>
      <c r="H15" s="70">
        <v>0</v>
      </c>
      <c r="I15" s="70">
        <v>0</v>
      </c>
      <c r="J15" s="120">
        <f t="shared" si="0"/>
        <v>23</v>
      </c>
    </row>
    <row r="16" spans="1:10" x14ac:dyDescent="0.25">
      <c r="A16" s="71" t="s">
        <v>121</v>
      </c>
      <c r="B16" s="94">
        <v>15</v>
      </c>
      <c r="C16" s="95">
        <v>0</v>
      </c>
      <c r="D16" s="72">
        <v>17</v>
      </c>
      <c r="E16" s="72">
        <v>0</v>
      </c>
      <c r="F16" s="76">
        <v>0</v>
      </c>
      <c r="G16" s="72">
        <v>0</v>
      </c>
      <c r="H16" s="72">
        <v>0</v>
      </c>
      <c r="I16" s="72">
        <v>0</v>
      </c>
      <c r="J16" s="106">
        <f t="shared" si="0"/>
        <v>32</v>
      </c>
    </row>
    <row r="17" spans="1:10" x14ac:dyDescent="0.25">
      <c r="A17" s="69" t="s">
        <v>122</v>
      </c>
      <c r="B17" s="87">
        <v>5</v>
      </c>
      <c r="C17" s="88">
        <v>0</v>
      </c>
      <c r="D17" s="70">
        <v>18</v>
      </c>
      <c r="E17" s="70">
        <v>0</v>
      </c>
      <c r="F17" s="89">
        <v>0</v>
      </c>
      <c r="G17" s="70">
        <v>0</v>
      </c>
      <c r="H17" s="70">
        <v>1</v>
      </c>
      <c r="I17" s="70">
        <v>0</v>
      </c>
      <c r="J17" s="120">
        <f t="shared" si="0"/>
        <v>24</v>
      </c>
    </row>
    <row r="18" spans="1:10" x14ac:dyDescent="0.25">
      <c r="A18" s="71" t="s">
        <v>123</v>
      </c>
      <c r="B18" s="94">
        <v>0</v>
      </c>
      <c r="C18" s="95">
        <v>1</v>
      </c>
      <c r="D18" s="72">
        <v>0</v>
      </c>
      <c r="E18" s="72">
        <v>0</v>
      </c>
      <c r="F18" s="76">
        <v>0</v>
      </c>
      <c r="G18" s="72">
        <v>0</v>
      </c>
      <c r="H18" s="72">
        <v>0</v>
      </c>
      <c r="I18" s="72">
        <v>0</v>
      </c>
      <c r="J18" s="106">
        <f t="shared" si="0"/>
        <v>1</v>
      </c>
    </row>
    <row r="19" spans="1:10" x14ac:dyDescent="0.25">
      <c r="A19" s="67" t="s">
        <v>124</v>
      </c>
      <c r="B19" s="63">
        <v>0</v>
      </c>
      <c r="C19" s="64">
        <v>0</v>
      </c>
      <c r="D19" s="65">
        <v>1</v>
      </c>
      <c r="E19" s="65">
        <v>0</v>
      </c>
      <c r="F19" s="68">
        <v>0</v>
      </c>
      <c r="G19" s="65">
        <v>0</v>
      </c>
      <c r="H19" s="65">
        <v>0</v>
      </c>
      <c r="I19" s="65">
        <v>0</v>
      </c>
      <c r="J19" s="120">
        <f t="shared" si="0"/>
        <v>1</v>
      </c>
    </row>
    <row r="20" spans="1:10" x14ac:dyDescent="0.25">
      <c r="A20" s="96" t="s">
        <v>125</v>
      </c>
      <c r="B20" s="97">
        <v>0</v>
      </c>
      <c r="C20" s="98">
        <v>0</v>
      </c>
      <c r="D20" s="99">
        <v>6</v>
      </c>
      <c r="E20" s="99">
        <v>0</v>
      </c>
      <c r="F20" s="73">
        <v>1</v>
      </c>
      <c r="G20" s="99">
        <v>0</v>
      </c>
      <c r="H20" s="99">
        <v>0</v>
      </c>
      <c r="I20" s="99">
        <v>0</v>
      </c>
      <c r="J20" s="106">
        <f t="shared" si="0"/>
        <v>7</v>
      </c>
    </row>
    <row r="21" spans="1:10" x14ac:dyDescent="0.25">
      <c r="A21" s="62" t="s">
        <v>161</v>
      </c>
      <c r="B21" s="63">
        <v>0</v>
      </c>
      <c r="C21" s="64">
        <v>0</v>
      </c>
      <c r="D21" s="65">
        <v>4</v>
      </c>
      <c r="E21" s="65">
        <v>0</v>
      </c>
      <c r="F21" s="68">
        <v>0</v>
      </c>
      <c r="G21" s="65">
        <v>0</v>
      </c>
      <c r="H21" s="65">
        <v>0</v>
      </c>
      <c r="I21" s="65">
        <v>0</v>
      </c>
      <c r="J21" s="120">
        <f t="shared" si="0"/>
        <v>4</v>
      </c>
    </row>
    <row r="22" spans="1:10" x14ac:dyDescent="0.25">
      <c r="A22" s="109" t="s">
        <v>126</v>
      </c>
      <c r="B22" s="66">
        <v>2</v>
      </c>
      <c r="C22" s="110">
        <v>6</v>
      </c>
      <c r="D22" s="111">
        <v>15</v>
      </c>
      <c r="E22" s="111">
        <v>0</v>
      </c>
      <c r="F22" s="112">
        <v>0</v>
      </c>
      <c r="G22" s="111">
        <v>0</v>
      </c>
      <c r="H22" s="111">
        <v>0</v>
      </c>
      <c r="I22" s="111">
        <v>0</v>
      </c>
      <c r="J22" s="106">
        <f t="shared" si="0"/>
        <v>23</v>
      </c>
    </row>
    <row r="23" spans="1:10" x14ac:dyDescent="0.25">
      <c r="A23" s="62" t="s">
        <v>127</v>
      </c>
      <c r="B23" s="63">
        <v>20</v>
      </c>
      <c r="C23" s="64">
        <v>1</v>
      </c>
      <c r="D23" s="65">
        <v>51</v>
      </c>
      <c r="E23" s="65">
        <v>4</v>
      </c>
      <c r="F23" s="68">
        <v>8</v>
      </c>
      <c r="G23" s="65">
        <v>0</v>
      </c>
      <c r="H23" s="65">
        <v>0</v>
      </c>
      <c r="I23" s="65">
        <v>0</v>
      </c>
      <c r="J23" s="120">
        <f t="shared" si="0"/>
        <v>84</v>
      </c>
    </row>
    <row r="24" spans="1:10" x14ac:dyDescent="0.25">
      <c r="A24" s="109" t="s">
        <v>128</v>
      </c>
      <c r="B24" s="66">
        <v>4</v>
      </c>
      <c r="C24" s="110">
        <v>10</v>
      </c>
      <c r="D24" s="111">
        <v>10</v>
      </c>
      <c r="E24" s="111">
        <v>0</v>
      </c>
      <c r="F24" s="112">
        <v>0</v>
      </c>
      <c r="G24" s="111">
        <v>0</v>
      </c>
      <c r="H24" s="111">
        <v>0</v>
      </c>
      <c r="I24" s="111">
        <v>0</v>
      </c>
      <c r="J24" s="106">
        <f t="shared" si="0"/>
        <v>24</v>
      </c>
    </row>
    <row r="25" spans="1:10" x14ac:dyDescent="0.25">
      <c r="A25" s="62" t="s">
        <v>17</v>
      </c>
      <c r="B25" s="63">
        <v>5</v>
      </c>
      <c r="C25" s="64">
        <v>5</v>
      </c>
      <c r="D25" s="65">
        <v>19</v>
      </c>
      <c r="E25" s="65">
        <v>0</v>
      </c>
      <c r="F25" s="68">
        <v>1</v>
      </c>
      <c r="G25" s="65">
        <v>0</v>
      </c>
      <c r="H25" s="65">
        <v>0</v>
      </c>
      <c r="I25" s="65">
        <v>0</v>
      </c>
      <c r="J25" s="120">
        <f t="shared" si="0"/>
        <v>30</v>
      </c>
    </row>
    <row r="26" spans="1:10" x14ac:dyDescent="0.25">
      <c r="A26" s="109" t="s">
        <v>150</v>
      </c>
      <c r="B26" s="66">
        <v>4</v>
      </c>
      <c r="C26" s="110">
        <v>3</v>
      </c>
      <c r="D26" s="111">
        <v>11</v>
      </c>
      <c r="E26" s="111">
        <v>0</v>
      </c>
      <c r="F26" s="112">
        <v>1</v>
      </c>
      <c r="G26" s="111">
        <v>0</v>
      </c>
      <c r="H26" s="111">
        <v>0</v>
      </c>
      <c r="I26" s="111">
        <v>0</v>
      </c>
      <c r="J26" s="106">
        <f t="shared" si="0"/>
        <v>19</v>
      </c>
    </row>
    <row r="27" spans="1:10" x14ac:dyDescent="0.25">
      <c r="A27" s="62" t="s">
        <v>129</v>
      </c>
      <c r="B27" s="63">
        <v>6</v>
      </c>
      <c r="C27" s="64">
        <v>1</v>
      </c>
      <c r="D27" s="65">
        <v>4</v>
      </c>
      <c r="E27" s="65">
        <v>0</v>
      </c>
      <c r="F27" s="68">
        <v>0</v>
      </c>
      <c r="G27" s="65">
        <v>0</v>
      </c>
      <c r="H27" s="65">
        <v>0</v>
      </c>
      <c r="I27" s="65">
        <v>0</v>
      </c>
      <c r="J27" s="120">
        <f t="shared" si="0"/>
        <v>11</v>
      </c>
    </row>
    <row r="28" spans="1:10" x14ac:dyDescent="0.25">
      <c r="A28" s="109" t="s">
        <v>130</v>
      </c>
      <c r="B28" s="66">
        <v>1</v>
      </c>
      <c r="C28" s="110">
        <v>4</v>
      </c>
      <c r="D28" s="111">
        <v>18</v>
      </c>
      <c r="E28" s="111">
        <v>0</v>
      </c>
      <c r="F28" s="112">
        <v>0</v>
      </c>
      <c r="G28" s="111">
        <v>0</v>
      </c>
      <c r="H28" s="111">
        <v>0</v>
      </c>
      <c r="I28" s="111">
        <v>0</v>
      </c>
      <c r="J28" s="106">
        <f t="shared" si="0"/>
        <v>23</v>
      </c>
    </row>
    <row r="29" spans="1:10" x14ac:dyDescent="0.25">
      <c r="A29" s="62" t="s">
        <v>83</v>
      </c>
      <c r="B29" s="63">
        <v>1</v>
      </c>
      <c r="C29" s="64">
        <v>1</v>
      </c>
      <c r="D29" s="65">
        <v>10</v>
      </c>
      <c r="E29" s="65">
        <v>0</v>
      </c>
      <c r="F29" s="68">
        <v>0</v>
      </c>
      <c r="G29" s="65">
        <v>0</v>
      </c>
      <c r="H29" s="65">
        <v>0</v>
      </c>
      <c r="I29" s="65">
        <v>0</v>
      </c>
      <c r="J29" s="120">
        <f t="shared" si="0"/>
        <v>12</v>
      </c>
    </row>
    <row r="30" spans="1:10" x14ac:dyDescent="0.25">
      <c r="A30" s="109" t="s">
        <v>84</v>
      </c>
      <c r="B30" s="66">
        <v>3</v>
      </c>
      <c r="C30" s="110">
        <v>1</v>
      </c>
      <c r="D30" s="111">
        <v>10</v>
      </c>
      <c r="E30" s="111">
        <v>0</v>
      </c>
      <c r="F30" s="112">
        <v>0</v>
      </c>
      <c r="G30" s="111">
        <v>0</v>
      </c>
      <c r="H30" s="111">
        <v>0</v>
      </c>
      <c r="I30" s="111">
        <v>0</v>
      </c>
      <c r="J30" s="106">
        <f t="shared" si="0"/>
        <v>14</v>
      </c>
    </row>
    <row r="31" spans="1:10" x14ac:dyDescent="0.25">
      <c r="A31" s="62" t="s">
        <v>145</v>
      </c>
      <c r="B31" s="63">
        <v>1</v>
      </c>
      <c r="C31" s="64">
        <v>0</v>
      </c>
      <c r="D31" s="65">
        <v>2</v>
      </c>
      <c r="E31" s="65">
        <v>0</v>
      </c>
      <c r="F31" s="68">
        <v>0</v>
      </c>
      <c r="G31" s="65">
        <v>0</v>
      </c>
      <c r="H31" s="65">
        <v>0</v>
      </c>
      <c r="I31" s="65">
        <v>0</v>
      </c>
      <c r="J31" s="120">
        <f t="shared" si="0"/>
        <v>3</v>
      </c>
    </row>
    <row r="32" spans="1:10" x14ac:dyDescent="0.25">
      <c r="A32" s="109" t="s">
        <v>131</v>
      </c>
      <c r="B32" s="66">
        <v>1</v>
      </c>
      <c r="C32" s="110">
        <v>0</v>
      </c>
      <c r="D32" s="111">
        <v>2</v>
      </c>
      <c r="E32" s="111">
        <v>1</v>
      </c>
      <c r="F32" s="112">
        <v>1</v>
      </c>
      <c r="G32" s="111">
        <v>0</v>
      </c>
      <c r="H32" s="111">
        <v>0</v>
      </c>
      <c r="I32" s="111">
        <v>0</v>
      </c>
      <c r="J32" s="106">
        <f t="shared" si="0"/>
        <v>5</v>
      </c>
    </row>
    <row r="33" spans="1:10" x14ac:dyDescent="0.25">
      <c r="A33" s="62" t="s">
        <v>132</v>
      </c>
      <c r="B33" s="63">
        <v>0</v>
      </c>
      <c r="C33" s="64">
        <v>0</v>
      </c>
      <c r="D33" s="65">
        <v>1</v>
      </c>
      <c r="E33" s="65">
        <v>0</v>
      </c>
      <c r="F33" s="68">
        <v>0</v>
      </c>
      <c r="G33" s="65">
        <v>0</v>
      </c>
      <c r="H33" s="65">
        <v>0</v>
      </c>
      <c r="I33" s="65">
        <v>0</v>
      </c>
      <c r="J33" s="120">
        <f t="shared" si="0"/>
        <v>1</v>
      </c>
    </row>
    <row r="34" spans="1:10" x14ac:dyDescent="0.25">
      <c r="A34" s="109" t="s">
        <v>133</v>
      </c>
      <c r="B34" s="66">
        <v>0</v>
      </c>
      <c r="C34" s="110">
        <v>0</v>
      </c>
      <c r="D34" s="111">
        <v>1</v>
      </c>
      <c r="E34" s="111">
        <v>0</v>
      </c>
      <c r="F34" s="112">
        <v>0</v>
      </c>
      <c r="G34" s="111">
        <v>0</v>
      </c>
      <c r="H34" s="111">
        <v>0</v>
      </c>
      <c r="I34" s="111">
        <v>0</v>
      </c>
      <c r="J34" s="106">
        <f t="shared" si="0"/>
        <v>1</v>
      </c>
    </row>
    <row r="35" spans="1:10" x14ac:dyDescent="0.25">
      <c r="A35" s="62" t="s">
        <v>134</v>
      </c>
      <c r="B35" s="63">
        <v>0</v>
      </c>
      <c r="C35" s="64">
        <v>0</v>
      </c>
      <c r="D35" s="65">
        <v>0</v>
      </c>
      <c r="E35" s="65">
        <v>0</v>
      </c>
      <c r="F35" s="68">
        <v>0</v>
      </c>
      <c r="G35" s="65">
        <v>0</v>
      </c>
      <c r="H35" s="65">
        <v>0</v>
      </c>
      <c r="I35" s="65">
        <v>0</v>
      </c>
      <c r="J35" s="120">
        <f t="shared" si="0"/>
        <v>0</v>
      </c>
    </row>
    <row r="36" spans="1:10" x14ac:dyDescent="0.25">
      <c r="A36" s="109" t="s">
        <v>147</v>
      </c>
      <c r="B36" s="66">
        <v>0</v>
      </c>
      <c r="C36" s="110">
        <v>0</v>
      </c>
      <c r="D36" s="111">
        <v>9</v>
      </c>
      <c r="E36" s="111">
        <v>0</v>
      </c>
      <c r="F36" s="112">
        <v>0</v>
      </c>
      <c r="G36" s="111">
        <v>0</v>
      </c>
      <c r="H36" s="111">
        <v>0</v>
      </c>
      <c r="I36" s="111">
        <v>0</v>
      </c>
      <c r="J36" s="106">
        <f t="shared" si="0"/>
        <v>9</v>
      </c>
    </row>
    <row r="37" spans="1:10" x14ac:dyDescent="0.25">
      <c r="A37" s="62" t="s">
        <v>149</v>
      </c>
      <c r="B37" s="63">
        <v>0</v>
      </c>
      <c r="C37" s="64">
        <v>0</v>
      </c>
      <c r="D37" s="65">
        <v>4</v>
      </c>
      <c r="E37" s="65">
        <v>0</v>
      </c>
      <c r="F37" s="68">
        <v>0</v>
      </c>
      <c r="G37" s="65">
        <v>0</v>
      </c>
      <c r="H37" s="65">
        <v>0</v>
      </c>
      <c r="I37" s="65">
        <v>0</v>
      </c>
      <c r="J37" s="120">
        <f t="shared" si="0"/>
        <v>4</v>
      </c>
    </row>
    <row r="38" spans="1:10" s="77" customFormat="1" x14ac:dyDescent="0.25">
      <c r="A38" s="109" t="s">
        <v>135</v>
      </c>
      <c r="B38" s="66">
        <v>16</v>
      </c>
      <c r="C38" s="110">
        <v>0</v>
      </c>
      <c r="D38" s="111">
        <v>54</v>
      </c>
      <c r="E38" s="111">
        <v>2</v>
      </c>
      <c r="F38" s="112">
        <v>13</v>
      </c>
      <c r="G38" s="111">
        <v>0</v>
      </c>
      <c r="H38" s="111">
        <v>0</v>
      </c>
      <c r="I38" s="111">
        <v>0</v>
      </c>
      <c r="J38" s="66">
        <f>SUM(B38:I38)</f>
        <v>85</v>
      </c>
    </row>
    <row r="39" spans="1:10" x14ac:dyDescent="0.25">
      <c r="A39" s="100" t="s">
        <v>136</v>
      </c>
      <c r="B39" s="101">
        <f t="shared" ref="B39:I39" si="1">SUM(B4:B38)</f>
        <v>175</v>
      </c>
      <c r="C39" s="102">
        <f t="shared" si="1"/>
        <v>33</v>
      </c>
      <c r="D39" s="101">
        <f t="shared" si="1"/>
        <v>473</v>
      </c>
      <c r="E39" s="101">
        <f t="shared" si="1"/>
        <v>7</v>
      </c>
      <c r="F39" s="101">
        <f t="shared" si="1"/>
        <v>45</v>
      </c>
      <c r="G39" s="101">
        <f t="shared" si="1"/>
        <v>7</v>
      </c>
      <c r="H39" s="101">
        <f t="shared" si="1"/>
        <v>1</v>
      </c>
      <c r="I39" s="104">
        <f t="shared" si="1"/>
        <v>2</v>
      </c>
      <c r="J39" s="101">
        <f t="shared" ref="J39" si="2">SUM(B39:I39)</f>
        <v>743</v>
      </c>
    </row>
    <row r="40" spans="1:10" x14ac:dyDescent="0.25">
      <c r="A40" s="78"/>
      <c r="B40" s="79"/>
      <c r="C40" s="80"/>
      <c r="D40" s="79"/>
      <c r="E40" s="79"/>
      <c r="F40" s="79"/>
      <c r="G40" s="79"/>
      <c r="H40" s="79"/>
      <c r="I40" s="79"/>
      <c r="J40" s="80"/>
    </row>
    <row r="41" spans="1:10" s="21" customFormat="1" x14ac:dyDescent="0.25">
      <c r="A41" s="168" t="s">
        <v>171</v>
      </c>
      <c r="B41" s="169"/>
      <c r="C41" s="81"/>
      <c r="D41" s="81"/>
      <c r="E41" s="81"/>
      <c r="F41" s="81"/>
      <c r="G41" s="81"/>
      <c r="H41" s="81"/>
      <c r="I41" s="81"/>
      <c r="J41" s="81"/>
    </row>
    <row r="42" spans="1:10" x14ac:dyDescent="0.25">
      <c r="A42" s="52" t="s">
        <v>137</v>
      </c>
    </row>
  </sheetData>
  <mergeCells count="1">
    <mergeCell ref="A41:B41"/>
  </mergeCells>
  <phoneticPr fontId="10" type="noConversion"/>
  <pageMargins left="0.19685039370078741" right="0.19685039370078741" top="0.19685039370078741" bottom="0.19685039370078741" header="0" footer="0"/>
  <pageSetup paperSize="9" scale="9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表2-1 歷年教師人數</vt:lpstr>
      <vt:lpstr>表2-1-1教師人數</vt:lpstr>
      <vt:lpstr>表2-2 歷年講座特聘名譽教授統計</vt:lpstr>
      <vt:lpstr>表2-3 歷年行政人力統計</vt:lpstr>
      <vt:lpstr>表2-3-1 行政支援人力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chou</dc:creator>
  <cp:lastModifiedBy>羅筱卿</cp:lastModifiedBy>
  <cp:lastPrinted>2026-08-04T11:46:03Z</cp:lastPrinted>
  <dcterms:created xsi:type="dcterms:W3CDTF">2014-08-11T07:29:54Z</dcterms:created>
  <dcterms:modified xsi:type="dcterms:W3CDTF">2026-08-04T11:49:25Z</dcterms:modified>
</cp:coreProperties>
</file>